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mc:AlternateContent xmlns:mc="http://schemas.openxmlformats.org/markup-compatibility/2006">
    <mc:Choice Requires="x15">
      <x15ac:absPath xmlns:x15ac="http://schemas.microsoft.com/office/spreadsheetml/2010/11/ac" url="H:\Administratif\DSTH\Gestion de projets\1 - Projets en cours\Elbeuf\Ombrières solaires sur le parking\#Marché concession\Annexes\"/>
    </mc:Choice>
  </mc:AlternateContent>
  <xr:revisionPtr revIDLastSave="0" documentId="13_ncr:1_{B0C42F8B-0E5D-4489-8AD8-F374283C5FD6}" xr6:coauthVersionLast="36" xr6:coauthVersionMax="36" xr10:uidLastSave="{00000000-0000-0000-0000-000000000000}"/>
  <bookViews>
    <workbookView xWindow="0" yWindow="0" windowWidth="28800" windowHeight="12105" tabRatio="895" xr2:uid="{00000000-000D-0000-FFFF-FFFF00000000}"/>
  </bookViews>
  <sheets>
    <sheet name="Electricité" sheetId="5" r:id="rId1"/>
  </sheets>
  <calcPr calcId="191029"/>
</workbook>
</file>

<file path=xl/calcChain.xml><?xml version="1.0" encoding="utf-8"?>
<calcChain xmlns="http://schemas.openxmlformats.org/spreadsheetml/2006/main">
  <c r="C126" i="5" l="1"/>
  <c r="Q126" i="5"/>
  <c r="P126" i="5"/>
  <c r="O126" i="5"/>
  <c r="N126" i="5"/>
  <c r="M126" i="5"/>
  <c r="L126" i="5"/>
  <c r="K126" i="5"/>
  <c r="J126" i="5"/>
  <c r="I126" i="5"/>
  <c r="H126" i="5"/>
  <c r="G126" i="5"/>
  <c r="F126" i="5"/>
  <c r="E126" i="5"/>
  <c r="D126" i="5"/>
  <c r="R125" i="5"/>
  <c r="Q125" i="5"/>
  <c r="P125" i="5"/>
  <c r="O125" i="5"/>
  <c r="N125" i="5"/>
  <c r="M125" i="5"/>
  <c r="L125" i="5"/>
  <c r="K125" i="5"/>
  <c r="J125" i="5"/>
  <c r="I125" i="5"/>
  <c r="H125" i="5"/>
  <c r="G125" i="5"/>
  <c r="F125" i="5"/>
  <c r="E125" i="5"/>
  <c r="D125" i="5"/>
  <c r="C125" i="5"/>
  <c r="R124" i="5"/>
  <c r="Q124" i="5"/>
  <c r="P124" i="5"/>
  <c r="O124" i="5"/>
  <c r="N124" i="5"/>
  <c r="M124" i="5"/>
  <c r="L124" i="5"/>
  <c r="K124" i="5"/>
  <c r="J124" i="5"/>
  <c r="I124" i="5"/>
  <c r="H124" i="5"/>
  <c r="G124" i="5"/>
  <c r="F124" i="5"/>
  <c r="E124" i="5"/>
  <c r="D124" i="5"/>
  <c r="C124" i="5"/>
  <c r="R123" i="5"/>
  <c r="Q123" i="5"/>
  <c r="P123" i="5"/>
  <c r="O123" i="5"/>
  <c r="N123" i="5"/>
  <c r="M123" i="5"/>
  <c r="L123" i="5"/>
  <c r="K123" i="5"/>
  <c r="J123" i="5"/>
  <c r="I123" i="5"/>
  <c r="H123" i="5"/>
  <c r="G123" i="5"/>
  <c r="F123" i="5"/>
  <c r="E123" i="5"/>
  <c r="D123" i="5"/>
  <c r="C123" i="5"/>
  <c r="R122" i="5"/>
  <c r="Q122" i="5"/>
  <c r="P122" i="5"/>
  <c r="O122" i="5"/>
  <c r="N122" i="5"/>
  <c r="M122" i="5"/>
  <c r="L122" i="5"/>
  <c r="K122" i="5"/>
  <c r="J122" i="5"/>
  <c r="I122" i="5"/>
  <c r="H122" i="5"/>
  <c r="G122" i="5"/>
  <c r="F122" i="5"/>
  <c r="E122" i="5"/>
  <c r="D122" i="5"/>
  <c r="C122" i="5"/>
  <c r="R121" i="5"/>
  <c r="Q121" i="5"/>
  <c r="P121" i="5"/>
  <c r="O121" i="5"/>
  <c r="N121" i="5"/>
  <c r="M121" i="5"/>
  <c r="L121" i="5"/>
  <c r="K121" i="5"/>
  <c r="J121" i="5"/>
  <c r="I121" i="5"/>
  <c r="H121" i="5"/>
  <c r="G121" i="5"/>
  <c r="F121" i="5"/>
  <c r="E121" i="5"/>
  <c r="D121" i="5"/>
  <c r="C121" i="5"/>
  <c r="R120" i="5"/>
  <c r="Q120" i="5"/>
  <c r="P120" i="5"/>
  <c r="O120" i="5"/>
  <c r="N120" i="5"/>
  <c r="M120" i="5"/>
  <c r="L120" i="5"/>
  <c r="K120" i="5"/>
  <c r="J120" i="5"/>
  <c r="I120" i="5"/>
  <c r="H120" i="5"/>
  <c r="G120" i="5"/>
  <c r="F120" i="5"/>
  <c r="E120" i="5"/>
  <c r="D120" i="5"/>
  <c r="C120" i="5"/>
  <c r="R119" i="5"/>
  <c r="Q119" i="5"/>
  <c r="P119" i="5"/>
  <c r="O119" i="5"/>
  <c r="N119" i="5"/>
  <c r="M119" i="5"/>
  <c r="L119" i="5"/>
  <c r="K119" i="5"/>
  <c r="J119" i="5"/>
  <c r="I119" i="5"/>
  <c r="H119" i="5"/>
  <c r="G119" i="5"/>
  <c r="F119" i="5"/>
  <c r="E119" i="5"/>
  <c r="D119" i="5"/>
  <c r="C119" i="5"/>
  <c r="R118" i="5"/>
  <c r="Q118" i="5"/>
  <c r="P118" i="5"/>
  <c r="O118" i="5"/>
  <c r="N118" i="5"/>
  <c r="M118" i="5"/>
  <c r="L118" i="5"/>
  <c r="K118" i="5"/>
  <c r="J118" i="5"/>
  <c r="I118" i="5"/>
  <c r="H118" i="5"/>
  <c r="G118" i="5"/>
  <c r="F118" i="5"/>
  <c r="E118" i="5"/>
  <c r="D118" i="5"/>
  <c r="C118" i="5"/>
  <c r="R117" i="5"/>
  <c r="Q117" i="5"/>
  <c r="P117" i="5"/>
  <c r="O117" i="5"/>
  <c r="N117" i="5"/>
  <c r="M117" i="5"/>
  <c r="L117" i="5"/>
  <c r="K117" i="5"/>
  <c r="J117" i="5"/>
  <c r="I117" i="5"/>
  <c r="H117" i="5"/>
  <c r="G117" i="5"/>
  <c r="F117" i="5"/>
  <c r="E117" i="5"/>
  <c r="D117" i="5"/>
  <c r="C117" i="5"/>
  <c r="R116" i="5"/>
  <c r="Q116" i="5"/>
  <c r="P116" i="5"/>
  <c r="O116" i="5"/>
  <c r="N116" i="5"/>
  <c r="M116" i="5"/>
  <c r="L116" i="5"/>
  <c r="K116" i="5"/>
  <c r="J116" i="5"/>
  <c r="I116" i="5"/>
  <c r="H116" i="5"/>
  <c r="G116" i="5"/>
  <c r="F116" i="5"/>
  <c r="E116" i="5"/>
  <c r="D116" i="5"/>
  <c r="C116" i="5"/>
  <c r="R115" i="5"/>
  <c r="Q115" i="5"/>
  <c r="P115" i="5"/>
  <c r="O115" i="5"/>
  <c r="N115" i="5"/>
  <c r="M115" i="5"/>
  <c r="L115" i="5"/>
  <c r="K115" i="5"/>
  <c r="J115" i="5"/>
  <c r="I115" i="5"/>
  <c r="H115" i="5"/>
  <c r="G115" i="5"/>
  <c r="F115" i="5"/>
  <c r="E115" i="5"/>
  <c r="D115" i="5"/>
  <c r="C115" i="5"/>
  <c r="C51" i="5" l="1"/>
  <c r="C63" i="5" s="1"/>
  <c r="C72" i="5"/>
  <c r="C52" i="5"/>
  <c r="D52" i="5"/>
  <c r="E52" i="5"/>
  <c r="F52" i="5"/>
  <c r="G52" i="5"/>
  <c r="H52" i="5"/>
  <c r="I52" i="5"/>
  <c r="J52" i="5"/>
  <c r="K52" i="5"/>
  <c r="L52" i="5"/>
  <c r="M52" i="5"/>
  <c r="N52" i="5"/>
  <c r="O52" i="5"/>
  <c r="P52" i="5"/>
  <c r="Q52" i="5"/>
  <c r="R52" i="5"/>
  <c r="C53" i="5"/>
  <c r="D53" i="5"/>
  <c r="E53" i="5"/>
  <c r="F53" i="5"/>
  <c r="G53" i="5"/>
  <c r="H53" i="5"/>
  <c r="I53" i="5"/>
  <c r="J53" i="5"/>
  <c r="K53" i="5"/>
  <c r="L53" i="5"/>
  <c r="M53" i="5"/>
  <c r="N53" i="5"/>
  <c r="O53" i="5"/>
  <c r="P53" i="5"/>
  <c r="Q53" i="5"/>
  <c r="R53" i="5"/>
  <c r="C54" i="5"/>
  <c r="D54" i="5"/>
  <c r="E54" i="5"/>
  <c r="F54" i="5"/>
  <c r="G54" i="5"/>
  <c r="H54" i="5"/>
  <c r="I54" i="5"/>
  <c r="J54" i="5"/>
  <c r="K54" i="5"/>
  <c r="L54" i="5"/>
  <c r="M54" i="5"/>
  <c r="N54" i="5"/>
  <c r="O54" i="5"/>
  <c r="P54" i="5"/>
  <c r="Q54" i="5"/>
  <c r="R54" i="5"/>
  <c r="C55" i="5"/>
  <c r="D55" i="5"/>
  <c r="E55" i="5"/>
  <c r="F55" i="5"/>
  <c r="G55" i="5"/>
  <c r="H55" i="5"/>
  <c r="I55" i="5"/>
  <c r="J55" i="5"/>
  <c r="K55" i="5"/>
  <c r="L55" i="5"/>
  <c r="M55" i="5"/>
  <c r="N55" i="5"/>
  <c r="O55" i="5"/>
  <c r="P55" i="5"/>
  <c r="Q55" i="5"/>
  <c r="R55" i="5"/>
  <c r="C56" i="5"/>
  <c r="D56" i="5"/>
  <c r="E56" i="5"/>
  <c r="F56" i="5"/>
  <c r="G56" i="5"/>
  <c r="H56" i="5"/>
  <c r="I56" i="5"/>
  <c r="J56" i="5"/>
  <c r="K56" i="5"/>
  <c r="L56" i="5"/>
  <c r="M56" i="5"/>
  <c r="N56" i="5"/>
  <c r="O56" i="5"/>
  <c r="P56" i="5"/>
  <c r="Q56" i="5"/>
  <c r="R56" i="5"/>
  <c r="C57" i="5"/>
  <c r="D57" i="5"/>
  <c r="E57" i="5"/>
  <c r="F57" i="5"/>
  <c r="G57" i="5"/>
  <c r="H57" i="5"/>
  <c r="I57" i="5"/>
  <c r="J57" i="5"/>
  <c r="K57" i="5"/>
  <c r="L57" i="5"/>
  <c r="M57" i="5"/>
  <c r="N57" i="5"/>
  <c r="O57" i="5"/>
  <c r="P57" i="5"/>
  <c r="Q57" i="5"/>
  <c r="R57" i="5"/>
  <c r="C58" i="5"/>
  <c r="D58" i="5"/>
  <c r="E58" i="5"/>
  <c r="F58" i="5"/>
  <c r="G58" i="5"/>
  <c r="H58" i="5"/>
  <c r="I58" i="5"/>
  <c r="J58" i="5"/>
  <c r="K58" i="5"/>
  <c r="L58" i="5"/>
  <c r="M58" i="5"/>
  <c r="N58" i="5"/>
  <c r="O58" i="5"/>
  <c r="P58" i="5"/>
  <c r="Q58" i="5"/>
  <c r="R58" i="5"/>
  <c r="C59" i="5"/>
  <c r="D59" i="5"/>
  <c r="E59" i="5"/>
  <c r="F59" i="5"/>
  <c r="G59" i="5"/>
  <c r="H59" i="5"/>
  <c r="I59" i="5"/>
  <c r="J59" i="5"/>
  <c r="K59" i="5"/>
  <c r="L59" i="5"/>
  <c r="M59" i="5"/>
  <c r="N59" i="5"/>
  <c r="O59" i="5"/>
  <c r="P59" i="5"/>
  <c r="Q59" i="5"/>
  <c r="R59" i="5"/>
  <c r="C60" i="5"/>
  <c r="D60" i="5"/>
  <c r="E60" i="5"/>
  <c r="F60" i="5"/>
  <c r="G60" i="5"/>
  <c r="H60" i="5"/>
  <c r="I60" i="5"/>
  <c r="J60" i="5"/>
  <c r="K60" i="5"/>
  <c r="L60" i="5"/>
  <c r="M60" i="5"/>
  <c r="N60" i="5"/>
  <c r="O60" i="5"/>
  <c r="P60" i="5"/>
  <c r="Q60" i="5"/>
  <c r="R60" i="5"/>
  <c r="C61" i="5"/>
  <c r="D61" i="5"/>
  <c r="E61" i="5"/>
  <c r="F61" i="5"/>
  <c r="G61" i="5"/>
  <c r="H61" i="5"/>
  <c r="I61" i="5"/>
  <c r="J61" i="5"/>
  <c r="K61" i="5"/>
  <c r="L61" i="5"/>
  <c r="M61" i="5"/>
  <c r="N61" i="5"/>
  <c r="O61" i="5"/>
  <c r="P61" i="5"/>
  <c r="Q61" i="5"/>
  <c r="R61" i="5"/>
  <c r="C62" i="5"/>
  <c r="D62" i="5"/>
  <c r="E62" i="5"/>
  <c r="F62" i="5"/>
  <c r="G62" i="5"/>
  <c r="H62" i="5"/>
  <c r="I62" i="5"/>
  <c r="J62" i="5"/>
  <c r="K62" i="5"/>
  <c r="L62" i="5"/>
  <c r="M62" i="5"/>
  <c r="N62" i="5"/>
  <c r="O62" i="5"/>
  <c r="P62" i="5"/>
  <c r="Q62" i="5"/>
  <c r="R62" i="5"/>
  <c r="D51" i="5"/>
  <c r="D63" i="5" s="1"/>
  <c r="E51" i="5"/>
  <c r="E63" i="5" s="1"/>
  <c r="F51" i="5"/>
  <c r="F63" i="5" s="1"/>
  <c r="G51" i="5"/>
  <c r="G63" i="5" s="1"/>
  <c r="H51" i="5"/>
  <c r="H63" i="5" s="1"/>
  <c r="I51" i="5"/>
  <c r="I63" i="5" s="1"/>
  <c r="J51" i="5"/>
  <c r="K51" i="5"/>
  <c r="K63" i="5" s="1"/>
  <c r="L51" i="5"/>
  <c r="L63" i="5" s="1"/>
  <c r="M51" i="5"/>
  <c r="M63" i="5" s="1"/>
  <c r="N51" i="5"/>
  <c r="N63" i="5" s="1"/>
  <c r="O51" i="5"/>
  <c r="O63" i="5" s="1"/>
  <c r="P51" i="5"/>
  <c r="P63" i="5" s="1"/>
  <c r="Q51" i="5"/>
  <c r="R51" i="5"/>
  <c r="R63" i="5" s="1"/>
  <c r="Q63" i="5" l="1"/>
  <c r="J63" i="5"/>
  <c r="J42" i="5" l="1"/>
  <c r="K42" i="5"/>
  <c r="L42" i="5"/>
  <c r="M42" i="5"/>
  <c r="N42" i="5"/>
  <c r="J21" i="5"/>
  <c r="K21" i="5"/>
  <c r="L21" i="5"/>
  <c r="M21" i="5"/>
  <c r="N21" i="5"/>
  <c r="C82" i="5"/>
  <c r="G21" i="5"/>
  <c r="L127" i="5" l="1"/>
  <c r="L135" i="5" s="1"/>
  <c r="P127" i="5"/>
  <c r="P135" i="5" s="1"/>
  <c r="H127" i="5"/>
  <c r="H135" i="5" s="1"/>
  <c r="D127" i="5"/>
  <c r="D135" i="5" s="1"/>
  <c r="R127" i="5"/>
  <c r="R135" i="5" s="1"/>
  <c r="N127" i="5"/>
  <c r="N135" i="5" s="1"/>
  <c r="J127" i="5"/>
  <c r="J135" i="5" s="1"/>
  <c r="F127" i="5"/>
  <c r="F135" i="5" s="1"/>
  <c r="Q127" i="5"/>
  <c r="M127" i="5"/>
  <c r="E127" i="5"/>
  <c r="I127" i="5"/>
  <c r="O127" i="5"/>
  <c r="O135" i="5" s="1"/>
  <c r="K127" i="5"/>
  <c r="K135" i="5" s="1"/>
  <c r="G127" i="5"/>
  <c r="G135" i="5" s="1"/>
  <c r="C127" i="5"/>
  <c r="C20" i="5"/>
  <c r="D128" i="5" l="1"/>
  <c r="M128" i="5"/>
  <c r="C21" i="5"/>
  <c r="Q128" i="5"/>
  <c r="P128" i="5"/>
  <c r="K128" i="5"/>
  <c r="I128" i="5"/>
  <c r="F128" i="5"/>
  <c r="G128" i="5"/>
  <c r="E128" i="5"/>
  <c r="E135" i="5"/>
  <c r="O128" i="5"/>
  <c r="C134" i="5"/>
  <c r="L128" i="5"/>
  <c r="R128" i="5"/>
  <c r="C135" i="5"/>
  <c r="N128" i="5"/>
  <c r="H128" i="5"/>
  <c r="Q135" i="5"/>
  <c r="M135" i="5"/>
  <c r="I135" i="5"/>
  <c r="J128" i="5"/>
  <c r="R83" i="5"/>
  <c r="Q83" i="5"/>
  <c r="P83" i="5"/>
  <c r="O83" i="5"/>
  <c r="N83" i="5"/>
  <c r="M83" i="5"/>
  <c r="L83" i="5"/>
  <c r="K83" i="5"/>
  <c r="J83" i="5"/>
  <c r="I83" i="5"/>
  <c r="H83" i="5"/>
  <c r="G83" i="5"/>
  <c r="F83" i="5"/>
  <c r="E83" i="5"/>
  <c r="D83" i="5"/>
  <c r="C83" i="5"/>
  <c r="R82" i="5"/>
  <c r="Q82" i="5"/>
  <c r="P82" i="5"/>
  <c r="O82" i="5"/>
  <c r="N82" i="5"/>
  <c r="M82" i="5"/>
  <c r="L82" i="5"/>
  <c r="K82" i="5"/>
  <c r="J82" i="5"/>
  <c r="I82" i="5"/>
  <c r="H82" i="5"/>
  <c r="G82" i="5"/>
  <c r="F82" i="5"/>
  <c r="E82" i="5"/>
  <c r="D82" i="5"/>
  <c r="R81" i="5"/>
  <c r="Q81" i="5"/>
  <c r="P81" i="5"/>
  <c r="O81" i="5"/>
  <c r="N81" i="5"/>
  <c r="M81" i="5"/>
  <c r="L81" i="5"/>
  <c r="K81" i="5"/>
  <c r="J81" i="5"/>
  <c r="I81" i="5"/>
  <c r="H81" i="5"/>
  <c r="G81" i="5"/>
  <c r="F81" i="5"/>
  <c r="E81" i="5"/>
  <c r="D81" i="5"/>
  <c r="C81" i="5"/>
  <c r="R80" i="5"/>
  <c r="Q80" i="5"/>
  <c r="P80" i="5"/>
  <c r="O80" i="5"/>
  <c r="N80" i="5"/>
  <c r="M80" i="5"/>
  <c r="L80" i="5"/>
  <c r="K80" i="5"/>
  <c r="J80" i="5"/>
  <c r="I80" i="5"/>
  <c r="H80" i="5"/>
  <c r="G80" i="5"/>
  <c r="F80" i="5"/>
  <c r="E80" i="5"/>
  <c r="D80" i="5"/>
  <c r="C80" i="5"/>
  <c r="R79" i="5"/>
  <c r="Q79" i="5"/>
  <c r="P79" i="5"/>
  <c r="O79" i="5"/>
  <c r="N79" i="5"/>
  <c r="M79" i="5"/>
  <c r="L79" i="5"/>
  <c r="K79" i="5"/>
  <c r="J79" i="5"/>
  <c r="I79" i="5"/>
  <c r="H79" i="5"/>
  <c r="G79" i="5"/>
  <c r="F79" i="5"/>
  <c r="E79" i="5"/>
  <c r="D79" i="5"/>
  <c r="C79" i="5"/>
  <c r="R78" i="5"/>
  <c r="Q78" i="5"/>
  <c r="P78" i="5"/>
  <c r="O78" i="5"/>
  <c r="N78" i="5"/>
  <c r="M78" i="5"/>
  <c r="L78" i="5"/>
  <c r="K78" i="5"/>
  <c r="J78" i="5"/>
  <c r="I78" i="5"/>
  <c r="H78" i="5"/>
  <c r="G78" i="5"/>
  <c r="F78" i="5"/>
  <c r="E78" i="5"/>
  <c r="D78" i="5"/>
  <c r="C78" i="5"/>
  <c r="R77" i="5"/>
  <c r="Q77" i="5"/>
  <c r="P77" i="5"/>
  <c r="O77" i="5"/>
  <c r="N77" i="5"/>
  <c r="M77" i="5"/>
  <c r="L77" i="5"/>
  <c r="K77" i="5"/>
  <c r="J77" i="5"/>
  <c r="I77" i="5"/>
  <c r="H77" i="5"/>
  <c r="G77" i="5"/>
  <c r="F77" i="5"/>
  <c r="E77" i="5"/>
  <c r="D77" i="5"/>
  <c r="C77" i="5"/>
  <c r="R76" i="5"/>
  <c r="Q76" i="5"/>
  <c r="P76" i="5"/>
  <c r="O76" i="5"/>
  <c r="N76" i="5"/>
  <c r="M76" i="5"/>
  <c r="L76" i="5"/>
  <c r="K76" i="5"/>
  <c r="J76" i="5"/>
  <c r="I76" i="5"/>
  <c r="H76" i="5"/>
  <c r="G76" i="5"/>
  <c r="F76" i="5"/>
  <c r="E76" i="5"/>
  <c r="D76" i="5"/>
  <c r="C76" i="5"/>
  <c r="R75" i="5"/>
  <c r="Q75" i="5"/>
  <c r="P75" i="5"/>
  <c r="O75" i="5"/>
  <c r="N75" i="5"/>
  <c r="M75" i="5"/>
  <c r="L75" i="5"/>
  <c r="K75" i="5"/>
  <c r="J75" i="5"/>
  <c r="I75" i="5"/>
  <c r="H75" i="5"/>
  <c r="G75" i="5"/>
  <c r="F75" i="5"/>
  <c r="E75" i="5"/>
  <c r="D75" i="5"/>
  <c r="C75" i="5"/>
  <c r="R74" i="5"/>
  <c r="Q74" i="5"/>
  <c r="P74" i="5"/>
  <c r="O74" i="5"/>
  <c r="N74" i="5"/>
  <c r="M74" i="5"/>
  <c r="L74" i="5"/>
  <c r="K74" i="5"/>
  <c r="J74" i="5"/>
  <c r="I74" i="5"/>
  <c r="H74" i="5"/>
  <c r="G74" i="5"/>
  <c r="F74" i="5"/>
  <c r="E74" i="5"/>
  <c r="D74" i="5"/>
  <c r="C74" i="5"/>
  <c r="R73" i="5"/>
  <c r="Q73" i="5"/>
  <c r="P73" i="5"/>
  <c r="O73" i="5"/>
  <c r="N73" i="5"/>
  <c r="M73" i="5"/>
  <c r="L73" i="5"/>
  <c r="K73" i="5"/>
  <c r="J73" i="5"/>
  <c r="I73" i="5"/>
  <c r="H73" i="5"/>
  <c r="G73" i="5"/>
  <c r="F73" i="5"/>
  <c r="E73" i="5"/>
  <c r="D73" i="5"/>
  <c r="C73" i="5"/>
  <c r="R72" i="5"/>
  <c r="Q72" i="5"/>
  <c r="P72" i="5"/>
  <c r="O72" i="5"/>
  <c r="N72" i="5"/>
  <c r="M72" i="5"/>
  <c r="L72" i="5"/>
  <c r="L84" i="5" s="1"/>
  <c r="K72" i="5"/>
  <c r="J72" i="5"/>
  <c r="I72" i="5"/>
  <c r="H72" i="5"/>
  <c r="G72" i="5"/>
  <c r="F72" i="5"/>
  <c r="E72" i="5"/>
  <c r="D72" i="5"/>
  <c r="I84" i="5" l="1"/>
  <c r="J84" i="5"/>
  <c r="J86" i="5" s="1"/>
  <c r="J85" i="5"/>
  <c r="N84" i="5"/>
  <c r="L86" i="5"/>
  <c r="L85" i="5"/>
  <c r="M84" i="5"/>
  <c r="K84" i="5"/>
  <c r="C84" i="5"/>
  <c r="C137" i="5"/>
  <c r="C136" i="5"/>
  <c r="I85" i="5" l="1"/>
  <c r="I86" i="5"/>
  <c r="C86" i="5"/>
  <c r="C85" i="5"/>
  <c r="M86" i="5"/>
  <c r="M85" i="5"/>
  <c r="K86" i="5"/>
  <c r="K85" i="5"/>
  <c r="N86" i="5"/>
  <c r="N85" i="5"/>
  <c r="F84" i="5" l="1"/>
  <c r="G84" i="5"/>
  <c r="E84" i="5"/>
  <c r="G85" i="5" l="1"/>
  <c r="G86" i="5"/>
  <c r="F86" i="5"/>
  <c r="F85" i="5"/>
  <c r="E86" i="5"/>
  <c r="E85" i="5"/>
  <c r="R84" i="5"/>
  <c r="Q84" i="5"/>
  <c r="P84" i="5"/>
  <c r="O84" i="5"/>
  <c r="H84" i="5"/>
  <c r="D84" i="5"/>
  <c r="D86" i="5" l="1"/>
  <c r="D85" i="5"/>
  <c r="H85" i="5"/>
  <c r="H86" i="5"/>
  <c r="R86" i="5"/>
  <c r="R85" i="5"/>
  <c r="O85" i="5"/>
  <c r="O86" i="5"/>
  <c r="P86" i="5"/>
  <c r="P85" i="5"/>
  <c r="Q86" i="5"/>
  <c r="Q85" i="5"/>
  <c r="R42" i="5"/>
  <c r="Q42" i="5"/>
  <c r="P42" i="5"/>
  <c r="O42" i="5"/>
  <c r="K43" i="5"/>
  <c r="I42" i="5"/>
  <c r="H42" i="5"/>
  <c r="G42" i="5"/>
  <c r="F42" i="5"/>
  <c r="E42" i="5"/>
  <c r="D42" i="5"/>
  <c r="C42" i="5"/>
  <c r="R20" i="5"/>
  <c r="R21" i="5" s="1"/>
  <c r="Q21" i="5"/>
  <c r="P21" i="5"/>
  <c r="O21" i="5"/>
  <c r="I21" i="5"/>
  <c r="H21" i="5"/>
  <c r="F21" i="5"/>
  <c r="E21" i="5"/>
  <c r="D46" i="5"/>
  <c r="D88" i="5" l="1"/>
  <c r="D21" i="5"/>
  <c r="D23" i="5"/>
  <c r="C23" i="5"/>
  <c r="G43" i="5"/>
  <c r="P43" i="5"/>
  <c r="D44" i="5"/>
  <c r="C44" i="5"/>
  <c r="N43" i="5"/>
  <c r="D22" i="5"/>
  <c r="E43" i="5"/>
  <c r="I43" i="5"/>
  <c r="R43" i="5"/>
  <c r="O134" i="5"/>
  <c r="O22" i="5"/>
  <c r="E134" i="5"/>
  <c r="E22" i="5"/>
  <c r="I134" i="5"/>
  <c r="I22" i="5"/>
  <c r="M134" i="5"/>
  <c r="M22" i="5"/>
  <c r="Q134" i="5"/>
  <c r="Q22" i="5"/>
  <c r="F134" i="5"/>
  <c r="F22" i="5"/>
  <c r="J22" i="5"/>
  <c r="N134" i="5"/>
  <c r="N22" i="5"/>
  <c r="R134" i="5"/>
  <c r="R22" i="5"/>
  <c r="F43" i="5"/>
  <c r="J43" i="5"/>
  <c r="O43" i="5"/>
  <c r="G134" i="5"/>
  <c r="G22" i="5"/>
  <c r="K134" i="5"/>
  <c r="K22" i="5"/>
  <c r="H134" i="5"/>
  <c r="H22" i="5"/>
  <c r="L134" i="5"/>
  <c r="L22" i="5"/>
  <c r="P134" i="5"/>
  <c r="P22" i="5"/>
  <c r="D43" i="5"/>
  <c r="H43" i="5"/>
  <c r="L43" i="5"/>
  <c r="M43" i="5"/>
  <c r="Q43" i="5"/>
  <c r="D134" i="5"/>
  <c r="J134" i="5"/>
  <c r="L64" i="5"/>
  <c r="C45" i="5"/>
  <c r="D47" i="5"/>
  <c r="C47" i="5"/>
  <c r="D26" i="5"/>
  <c r="D24" i="5"/>
  <c r="C46" i="5"/>
  <c r="D45" i="5"/>
  <c r="C24" i="5"/>
  <c r="D25" i="5"/>
  <c r="C25" i="5"/>
  <c r="C26" i="5"/>
  <c r="D68" i="5"/>
  <c r="P64" i="5" l="1"/>
  <c r="R64" i="5"/>
  <c r="H64" i="5"/>
  <c r="C65" i="5"/>
  <c r="D65" i="5"/>
  <c r="N64" i="5"/>
  <c r="I64" i="5"/>
  <c r="F64" i="5"/>
  <c r="K64" i="5"/>
  <c r="D64" i="5"/>
  <c r="O64" i="5"/>
  <c r="Q64" i="5"/>
  <c r="M64" i="5"/>
  <c r="G64" i="5"/>
  <c r="J64" i="5"/>
  <c r="E64" i="5"/>
  <c r="L136" i="5"/>
  <c r="L137" i="5"/>
  <c r="I136" i="5"/>
  <c r="I137" i="5"/>
  <c r="N136" i="5"/>
  <c r="N137" i="5"/>
  <c r="M136" i="5"/>
  <c r="M137" i="5"/>
  <c r="H136" i="5"/>
  <c r="H137" i="5"/>
  <c r="D136" i="5"/>
  <c r="D137" i="5"/>
  <c r="R136" i="5"/>
  <c r="R137" i="5"/>
  <c r="Q136" i="5"/>
  <c r="Q137" i="5"/>
  <c r="J137" i="5"/>
  <c r="J136" i="5"/>
  <c r="E137" i="5"/>
  <c r="E136" i="5"/>
  <c r="O136" i="5"/>
  <c r="O137" i="5"/>
  <c r="K136" i="5"/>
  <c r="K137" i="5"/>
  <c r="F136" i="5"/>
  <c r="F137" i="5"/>
  <c r="P136" i="5"/>
  <c r="P137" i="5"/>
  <c r="G136" i="5"/>
  <c r="G137" i="5"/>
  <c r="J87" i="5"/>
  <c r="Q87" i="5"/>
  <c r="D66" i="5"/>
  <c r="C66" i="5"/>
  <c r="C91" i="5"/>
  <c r="C67" i="5"/>
  <c r="D90" i="5"/>
  <c r="D89" i="5"/>
  <c r="D67" i="5"/>
  <c r="C68" i="5"/>
  <c r="C90" i="5"/>
  <c r="D91" i="5"/>
  <c r="C89" i="5"/>
  <c r="C88" i="5" l="1"/>
  <c r="M87" i="5"/>
  <c r="O87" i="5"/>
  <c r="K87" i="5"/>
  <c r="D87" i="5"/>
  <c r="L87" i="5"/>
  <c r="F87" i="5"/>
  <c r="R87" i="5"/>
  <c r="G87" i="5"/>
  <c r="H87" i="5"/>
  <c r="I87" i="5"/>
  <c r="N87" i="5"/>
  <c r="P87" i="5"/>
  <c r="E87" i="5"/>
</calcChain>
</file>

<file path=xl/sharedStrings.xml><?xml version="1.0" encoding="utf-8"?>
<sst xmlns="http://schemas.openxmlformats.org/spreadsheetml/2006/main" count="130" uniqueCount="43">
  <si>
    <t>Janvier</t>
  </si>
  <si>
    <t>Février</t>
  </si>
  <si>
    <t>Mars</t>
  </si>
  <si>
    <t>Avril</t>
  </si>
  <si>
    <t>Mai</t>
  </si>
  <si>
    <t>Juin</t>
  </si>
  <si>
    <t>Juillet</t>
  </si>
  <si>
    <t>Août</t>
  </si>
  <si>
    <t>Septembre</t>
  </si>
  <si>
    <t>Octobre</t>
  </si>
  <si>
    <t>Novembre</t>
  </si>
  <si>
    <t>Décembre</t>
  </si>
  <si>
    <t>-</t>
  </si>
  <si>
    <t>CONSOMMATION ISSUE DU RELEVE DES INDEX - kWh</t>
  </si>
  <si>
    <t>A REMPLIR</t>
  </si>
  <si>
    <t>AUTOMATIQUE</t>
  </si>
  <si>
    <t>SAISIE DES FACTURES : CONSOMMATION ELECTRIQUE - kWh</t>
  </si>
  <si>
    <t>RELEVE ET SAISIE DES INDEX - kWh</t>
  </si>
  <si>
    <t xml:space="preserve"> SAISIE DES FACTURES : COUTS - €HTVA</t>
  </si>
  <si>
    <t>TOTAL - kWh</t>
  </si>
  <si>
    <t>Evolution N // N-1</t>
  </si>
  <si>
    <t>TOTAL - €HTVA</t>
  </si>
  <si>
    <t xml:space="preserve"> SAISIE DES FACTURES : PRIX DE L'ENERGIE - €HTVA/kWh</t>
  </si>
  <si>
    <t>La moyenne pondérée est la moyenne d'un certain nombre de valeurs affectées de coefficients, ici les consommations mensuelles. (Lorsque tous les poids sont égaux, la moyenne pondérée est identique à la moyenne arithmétique.)</t>
  </si>
  <si>
    <t>ANALYSE DES FACTURES : EMISSIONS DE GAZ A EFFET DE SERRE - kg CO2 ( VALEURS ESTIMEES SELON CHIFFRES ADEME)</t>
  </si>
  <si>
    <t>Factures</t>
  </si>
  <si>
    <t>DIFFERENCE</t>
  </si>
  <si>
    <t>TOTAL - kg CO2</t>
  </si>
  <si>
    <t>ELECTRICITE - Factures</t>
  </si>
  <si>
    <t>ELECTRICITE : FACTURES vs INDEX</t>
  </si>
  <si>
    <t>Index compteur</t>
  </si>
  <si>
    <t>€HTVA/kWh</t>
  </si>
  <si>
    <t>€HTVA/kWh (pondération)</t>
  </si>
  <si>
    <t>ELECTRICITE - Factures VS Index compteurs</t>
  </si>
  <si>
    <t>ELECTRICITE - Index compteurs</t>
  </si>
  <si>
    <t>Dans les tableaux ci-dessous, vous pouvez venir saisir l'index de votre compteur général (relevés mensuels ! Exemple : 1er lundi de chaque mois).</t>
  </si>
  <si>
    <t>N-2</t>
  </si>
  <si>
    <t>N-1</t>
  </si>
  <si>
    <t>N saisie</t>
  </si>
  <si>
    <t>N (en cours)</t>
  </si>
  <si>
    <r>
      <t>Ici, vous devez renseigner les factures de vos consommations et coûts d'éléctricité afin de pouvoir analyser les évolutions (OBLIGATOIRE).
Ici, vous pourrez également remplir les relevés d'index de votre compteur général (FACULTATIF). Cela permet de comparer CONSOMMATIONS FACTURES vs CONSOMMATIONS INDEX.
La saisie vous permettra d'obtenir des indications sur ce que vous payez et si les économies que vous réalisez compensent - ou non - l'augmentation des coûts.</t>
    </r>
    <r>
      <rPr>
        <b/>
        <sz val="12"/>
        <color rgb="FFFF0000"/>
        <rFont val="Calibri"/>
        <family val="2"/>
        <scheme val="minor"/>
      </rPr>
      <t xml:space="preserve">
2 TABLEAUX OBLIGATOIRES (FACTURES) + 1 TABLEAU FACULTATIF (INDEX COMPTEUR)
LORS DE LA PHASE DE SASIE, VOUS DEVEZ SAISIR LES CONSOMMATIONS DE L'ANNEE COMPLETE ! SI ANNEE PAS COMPLETE ESTIMEZ UNE VALEUR DE CONSOMMATION !
ATTENTION : La somme des valeurs entre l'année de début de saisie et l'année N (en cours) ne doit jamais être nulle ! (Exemple à ne pas faire : 2016 = 2056 // 2017 = 0 // 2018 = 3275)</t>
    </r>
  </si>
  <si>
    <t>TOTAL - kWh/m²</t>
  </si>
  <si>
    <t xml:space="preserve">A savoir que l'activité de l'établissement à fortement augmentée en 2015 avec la construction du l'unité SSR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</si>
</sst>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 _€_-;\-* #,##0.00\ _€_-;_-* &quot;-&quot;??\ _€_-;_-@_-"/>
    <numFmt numFmtId="164" formatCode="0.0%"/>
    <numFmt numFmtId="165" formatCode="#,##0\ [$€-40C];[Red]\-#,##0\ [$€-40C]"/>
    <numFmt numFmtId="167" formatCode="#,##0.000\ [$€-40C];[Red]\-#,##0.000\ [$€-40C]"/>
    <numFmt numFmtId="171" formatCode="#,##0.000"/>
    <numFmt numFmtId="172" formatCode="0.000"/>
    <numFmt numFmtId="175" formatCode="#,##0_ ;\-#,##0\ "/>
  </numFmts>
  <fonts count="20"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rgb="FF000000"/>
      <name val="Calibri"/>
      <family val="2"/>
      <charset val="1"/>
    </font>
    <font>
      <b/>
      <sz val="11"/>
      <color rgb="FF000000"/>
      <name val="Calibri"/>
      <family val="2"/>
    </font>
    <font>
      <b/>
      <sz val="11"/>
      <color rgb="FFFF0000"/>
      <name val="Calibri"/>
      <family val="2"/>
      <scheme val="minor"/>
    </font>
    <font>
      <sz val="11"/>
      <color rgb="FF000000"/>
      <name val="Calibri"/>
      <family val="2"/>
      <charset val="1"/>
    </font>
    <font>
      <b/>
      <sz val="11"/>
      <color theme="1"/>
      <name val="Calibri"/>
      <family val="2"/>
      <scheme val="minor"/>
    </font>
    <font>
      <sz val="11"/>
      <name val="Calibri"/>
      <family val="2"/>
      <scheme val="minor"/>
    </font>
    <font>
      <b/>
      <sz val="11"/>
      <name val="Calibri"/>
      <family val="2"/>
      <scheme val="minor"/>
    </font>
    <font>
      <b/>
      <sz val="16"/>
      <color theme="0"/>
      <name val="Calibri"/>
      <family val="2"/>
      <scheme val="minor"/>
    </font>
    <font>
      <i/>
      <sz val="12"/>
      <color rgb="FFFF0000"/>
      <name val="Calibri"/>
      <family val="2"/>
      <scheme val="minor"/>
    </font>
    <font>
      <sz val="11"/>
      <color theme="1"/>
      <name val="Arial"/>
      <family val="2"/>
    </font>
    <font>
      <b/>
      <sz val="10"/>
      <color theme="0"/>
      <name val="Calibri"/>
      <family val="2"/>
      <scheme val="minor"/>
    </font>
    <font>
      <b/>
      <sz val="11"/>
      <color rgb="FF000000"/>
      <name val="Calibri"/>
      <family val="2"/>
      <scheme val="minor"/>
    </font>
    <font>
      <b/>
      <sz val="11"/>
      <color rgb="FFFFFFFF"/>
      <name val="Calibri"/>
      <family val="2"/>
      <scheme val="minor"/>
    </font>
    <font>
      <sz val="11"/>
      <color rgb="FF000000"/>
      <name val="Calibri"/>
      <family val="2"/>
      <scheme val="minor"/>
    </font>
    <font>
      <b/>
      <sz val="12"/>
      <color rgb="FFFF0000"/>
      <name val="Calibri"/>
      <family val="2"/>
      <scheme val="minor"/>
    </font>
    <font>
      <u/>
      <sz val="12"/>
      <color theme="1"/>
      <name val="Calibri"/>
      <family val="2"/>
      <scheme val="minor"/>
    </font>
  </fonts>
  <fills count="20">
    <fill>
      <patternFill patternType="none"/>
    </fill>
    <fill>
      <patternFill patternType="gray125"/>
    </fill>
    <fill>
      <patternFill patternType="solid">
        <fgColor theme="0"/>
        <bgColor indexed="64"/>
      </patternFill>
    </fill>
    <fill>
      <patternFill patternType="solid">
        <fgColor rgb="FF4F81BD"/>
        <bgColor rgb="FF5983B0"/>
      </patternFill>
    </fill>
    <fill>
      <patternFill patternType="solid">
        <fgColor theme="4" tint="-0.249977111117893"/>
        <bgColor indexed="64"/>
      </patternFill>
    </fill>
    <fill>
      <patternFill patternType="solid">
        <fgColor theme="5"/>
        <bgColor indexed="64"/>
      </patternFill>
    </fill>
    <fill>
      <patternFill patternType="solid">
        <fgColor theme="9"/>
        <bgColor indexed="64"/>
      </patternFill>
    </fill>
    <fill>
      <patternFill patternType="solid">
        <fgColor theme="5" tint="0.79998168889431442"/>
        <bgColor indexed="64"/>
      </patternFill>
    </fill>
    <fill>
      <patternFill patternType="solid">
        <fgColor theme="0"/>
        <bgColor rgb="FFB9CDE5"/>
      </patternFill>
    </fill>
    <fill>
      <patternFill patternType="solid">
        <fgColor theme="4" tint="0.39997558519241921"/>
        <bgColor rgb="FFB9CDE5"/>
      </patternFill>
    </fill>
    <fill>
      <patternFill patternType="solid">
        <fgColor rgb="FF002060"/>
        <bgColor indexed="64"/>
      </patternFill>
    </fill>
    <fill>
      <patternFill patternType="solid">
        <fgColor theme="4" tint="0.39997558519241921"/>
        <bgColor indexed="64"/>
      </patternFill>
    </fill>
    <fill>
      <patternFill patternType="solid">
        <fgColor theme="0"/>
        <bgColor rgb="FFA1C2EA"/>
      </patternFill>
    </fill>
    <fill>
      <patternFill patternType="solid">
        <fgColor theme="4" tint="-0.249977111117893"/>
        <bgColor rgb="FFA1C2EA"/>
      </patternFill>
    </fill>
    <fill>
      <patternFill patternType="solid">
        <fgColor theme="4" tint="-0.249977111117893"/>
        <bgColor rgb="FF5983B0"/>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14999847407452621"/>
        <bgColor rgb="FFFFFFD7"/>
      </patternFill>
    </fill>
    <fill>
      <patternFill patternType="solid">
        <fgColor theme="7" tint="0.59999389629810485"/>
        <bgColor indexed="64"/>
      </patternFill>
    </fill>
    <fill>
      <patternFill patternType="solid">
        <fgColor theme="8" tint="0.39997558519241921"/>
        <bgColor indexed="64"/>
      </patternFill>
    </fill>
  </fills>
  <borders count="52">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FF0000"/>
      </left>
      <right/>
      <top/>
      <bottom style="thin">
        <color rgb="FFFF0000"/>
      </bottom>
      <diagonal/>
    </border>
    <border>
      <left/>
      <right/>
      <top/>
      <bottom style="thin">
        <color rgb="FFFF0000"/>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style="thin">
        <color auto="1"/>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diagonal/>
    </border>
    <border>
      <left/>
      <right style="thin">
        <color indexed="64"/>
      </right>
      <top style="thin">
        <color indexed="64"/>
      </top>
      <bottom/>
      <diagonal/>
    </border>
    <border>
      <left/>
      <right style="thin">
        <color auto="1"/>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medium">
        <color indexed="64"/>
      </top>
      <bottom/>
      <diagonal/>
    </border>
    <border>
      <left style="medium">
        <color indexed="64"/>
      </left>
      <right style="thin">
        <color auto="1"/>
      </right>
      <top style="thin">
        <color auto="1"/>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auto="1"/>
      </top>
      <bottom style="medium">
        <color indexed="64"/>
      </bottom>
      <diagonal/>
    </border>
    <border>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top/>
      <bottom style="medium">
        <color indexed="64"/>
      </bottom>
      <diagonal/>
    </border>
    <border>
      <left style="medium">
        <color indexed="64"/>
      </left>
      <right style="thin">
        <color auto="1"/>
      </right>
      <top style="medium">
        <color indexed="64"/>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top/>
      <bottom style="thin">
        <color indexed="64"/>
      </bottom>
      <diagonal/>
    </border>
    <border>
      <left style="medium">
        <color indexed="64"/>
      </left>
      <right style="thin">
        <color auto="1"/>
      </right>
      <top/>
      <bottom/>
      <diagonal/>
    </border>
    <border>
      <left style="thin">
        <color auto="1"/>
      </left>
      <right style="thin">
        <color auto="1"/>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style="medium">
        <color indexed="64"/>
      </bottom>
      <diagonal/>
    </border>
  </borders>
  <cellStyleXfs count="51">
    <xf numFmtId="0" fontId="0" fillId="0" borderId="0"/>
    <xf numFmtId="9" fontId="1" fillId="0" borderId="0" applyFont="0" applyFill="0" applyBorder="0" applyAlignment="0" applyProtection="0"/>
    <xf numFmtId="0" fontId="13" fillId="0" borderId="0"/>
    <xf numFmtId="43" fontId="13" fillId="0" borderId="0" applyFont="0" applyFill="0" applyBorder="0" applyAlignment="0" applyProtection="0"/>
    <xf numFmtId="9" fontId="13" fillId="0" borderId="0" applyFont="0" applyFill="0" applyBorder="0" applyAlignment="0" applyProtection="0"/>
    <xf numFmtId="0" fontId="13" fillId="0" borderId="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43" fontId="13" fillId="0" borderId="0" applyFont="0" applyFill="0" applyBorder="0" applyAlignment="0" applyProtection="0"/>
    <xf numFmtId="9" fontId="13" fillId="0" borderId="0" applyFont="0" applyFill="0" applyBorder="0" applyAlignment="0" applyProtection="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43" fontId="13" fillId="0" borderId="0" applyFont="0" applyFill="0" applyBorder="0" applyAlignment="0" applyProtection="0"/>
    <xf numFmtId="9" fontId="13" fillId="0" borderId="0" applyFont="0" applyFill="0" applyBorder="0" applyAlignment="0" applyProtection="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44" fontId="13" fillId="0" borderId="0" applyFont="0" applyFill="0" applyBorder="0" applyAlignment="0" applyProtection="0"/>
  </cellStyleXfs>
  <cellXfs count="184">
    <xf numFmtId="0" fontId="0" fillId="0" borderId="0" xfId="0"/>
    <xf numFmtId="0" fontId="0" fillId="2" borderId="0" xfId="0" applyFill="1"/>
    <xf numFmtId="0" fontId="0" fillId="2" borderId="0" xfId="0" applyFill="1" applyBorder="1"/>
    <xf numFmtId="167" fontId="0" fillId="0" borderId="0" xfId="0" applyNumberFormat="1"/>
    <xf numFmtId="0" fontId="0" fillId="2" borderId="0" xfId="0" applyFont="1" applyFill="1"/>
    <xf numFmtId="3" fontId="0" fillId="2" borderId="0" xfId="0" applyNumberFormat="1" applyFill="1" applyBorder="1" applyAlignment="1">
      <alignment horizontal="center"/>
    </xf>
    <xf numFmtId="0" fontId="7" fillId="2" borderId="0" xfId="0" applyFont="1" applyFill="1" applyBorder="1" applyAlignment="1">
      <alignment horizontal="center"/>
    </xf>
    <xf numFmtId="0" fontId="8" fillId="2" borderId="0" xfId="0" applyFont="1" applyFill="1"/>
    <xf numFmtId="0" fontId="8" fillId="2" borderId="0" xfId="0" applyFont="1" applyFill="1" applyBorder="1" applyAlignment="1"/>
    <xf numFmtId="0" fontId="8" fillId="6" borderId="15" xfId="0" applyFont="1" applyFill="1" applyBorder="1" applyAlignment="1">
      <alignment horizontal="center" vertical="center"/>
    </xf>
    <xf numFmtId="0" fontId="8" fillId="5" borderId="15" xfId="0" applyFont="1" applyFill="1" applyBorder="1" applyAlignment="1">
      <alignment horizontal="center" vertical="center"/>
    </xf>
    <xf numFmtId="9" fontId="4" fillId="2" borderId="0" xfId="0" applyNumberFormat="1" applyFont="1" applyFill="1" applyBorder="1" applyAlignment="1">
      <alignment horizontal="center"/>
    </xf>
    <xf numFmtId="165" fontId="0" fillId="2" borderId="0" xfId="0" applyNumberFormat="1" applyFill="1" applyBorder="1" applyAlignment="1">
      <alignment horizontal="center"/>
    </xf>
    <xf numFmtId="3" fontId="7" fillId="2" borderId="0" xfId="0" applyNumberFormat="1" applyFont="1" applyFill="1" applyBorder="1" applyAlignment="1">
      <alignment horizontal="center"/>
    </xf>
    <xf numFmtId="0" fontId="3" fillId="2" borderId="0" xfId="0" applyFont="1" applyFill="1" applyBorder="1"/>
    <xf numFmtId="0" fontId="8" fillId="2" borderId="0" xfId="0" applyFont="1" applyFill="1" applyAlignment="1"/>
    <xf numFmtId="0" fontId="8" fillId="5" borderId="15" xfId="0" applyFont="1" applyFill="1" applyBorder="1" applyAlignment="1">
      <alignment horizontal="center"/>
    </xf>
    <xf numFmtId="3" fontId="8" fillId="11" borderId="23" xfId="0" applyNumberFormat="1" applyFont="1" applyFill="1" applyBorder="1" applyAlignment="1">
      <alignment horizontal="center"/>
    </xf>
    <xf numFmtId="0" fontId="8" fillId="0" borderId="0" xfId="0" applyFont="1"/>
    <xf numFmtId="0" fontId="8" fillId="6" borderId="8" xfId="0" applyFont="1" applyFill="1" applyBorder="1" applyAlignment="1">
      <alignment horizontal="center"/>
    </xf>
    <xf numFmtId="0" fontId="8" fillId="2" borderId="0" xfId="0" applyFont="1" applyFill="1" applyBorder="1"/>
    <xf numFmtId="0" fontId="5" fillId="12" borderId="0" xfId="0" applyFont="1" applyFill="1" applyBorder="1" applyAlignment="1">
      <alignment horizontal="center"/>
    </xf>
    <xf numFmtId="0" fontId="5" fillId="2" borderId="0" xfId="0" applyFont="1" applyFill="1" applyBorder="1" applyAlignment="1">
      <alignment horizontal="center"/>
    </xf>
    <xf numFmtId="0" fontId="6" fillId="2" borderId="0" xfId="0" applyFont="1" applyFill="1" applyBorder="1"/>
    <xf numFmtId="0" fontId="8" fillId="9" borderId="26" xfId="0" applyFont="1" applyFill="1" applyBorder="1" applyAlignment="1">
      <alignment horizontal="center"/>
    </xf>
    <xf numFmtId="0" fontId="8" fillId="9" borderId="24" xfId="0" applyFont="1" applyFill="1" applyBorder="1" applyAlignment="1">
      <alignment horizontal="center"/>
    </xf>
    <xf numFmtId="0" fontId="8" fillId="9" borderId="25" xfId="0" applyFont="1" applyFill="1" applyBorder="1" applyAlignment="1">
      <alignment horizontal="center"/>
    </xf>
    <xf numFmtId="0" fontId="8" fillId="11" borderId="24" xfId="0" applyFont="1" applyFill="1" applyBorder="1" applyAlignment="1">
      <alignment horizontal="center" vertical="center"/>
    </xf>
    <xf numFmtId="0" fontId="8" fillId="11" borderId="26" xfId="0" applyFont="1" applyFill="1" applyBorder="1" applyAlignment="1">
      <alignment horizontal="center" vertical="center"/>
    </xf>
    <xf numFmtId="0" fontId="8" fillId="11" borderId="25" xfId="0" applyFont="1" applyFill="1" applyBorder="1" applyAlignment="1">
      <alignment horizontal="center" vertical="center"/>
    </xf>
    <xf numFmtId="3" fontId="8" fillId="0" borderId="23" xfId="0" applyNumberFormat="1" applyFont="1" applyBorder="1" applyAlignment="1">
      <alignment horizontal="center"/>
    </xf>
    <xf numFmtId="3" fontId="8" fillId="0" borderId="10" xfId="0" applyNumberFormat="1" applyFont="1" applyBorder="1" applyAlignment="1">
      <alignment horizontal="center"/>
    </xf>
    <xf numFmtId="0" fontId="0" fillId="0" borderId="0" xfId="0" applyFont="1"/>
    <xf numFmtId="0" fontId="0" fillId="2" borderId="0" xfId="0" applyFont="1" applyFill="1" applyAlignment="1">
      <alignment vertical="center"/>
    </xf>
    <xf numFmtId="0" fontId="0" fillId="2" borderId="0" xfId="0" applyFont="1" applyFill="1" applyBorder="1"/>
    <xf numFmtId="0" fontId="2" fillId="13" borderId="15" xfId="0" applyFont="1" applyFill="1" applyBorder="1" applyAlignment="1">
      <alignment horizontal="center"/>
    </xf>
    <xf numFmtId="0" fontId="0" fillId="2" borderId="0" xfId="0" applyFont="1" applyFill="1" applyAlignment="1"/>
    <xf numFmtId="0" fontId="10" fillId="9" borderId="18" xfId="0" applyFont="1" applyFill="1" applyBorder="1" applyAlignment="1">
      <alignment horizontal="center"/>
    </xf>
    <xf numFmtId="0" fontId="10" fillId="9" borderId="19" xfId="0" applyFont="1" applyFill="1" applyBorder="1" applyAlignment="1">
      <alignment horizontal="center"/>
    </xf>
    <xf numFmtId="0" fontId="10" fillId="9" borderId="20" xfId="0" applyFont="1" applyFill="1" applyBorder="1" applyAlignment="1">
      <alignment horizontal="center"/>
    </xf>
    <xf numFmtId="0" fontId="0" fillId="2" borderId="0" xfId="0" applyFont="1" applyFill="1" applyBorder="1" applyAlignment="1"/>
    <xf numFmtId="0" fontId="10" fillId="9" borderId="43" xfId="0" applyFont="1" applyFill="1" applyBorder="1" applyAlignment="1">
      <alignment horizontal="center"/>
    </xf>
    <xf numFmtId="0" fontId="10" fillId="9" borderId="29" xfId="0" applyFont="1" applyFill="1" applyBorder="1" applyAlignment="1">
      <alignment horizontal="center"/>
    </xf>
    <xf numFmtId="0" fontId="10" fillId="9" borderId="30" xfId="0" applyFont="1" applyFill="1" applyBorder="1" applyAlignment="1">
      <alignment horizontal="center"/>
    </xf>
    <xf numFmtId="0" fontId="8" fillId="9" borderId="46" xfId="0" applyFont="1" applyFill="1" applyBorder="1" applyAlignment="1">
      <alignment horizontal="center"/>
    </xf>
    <xf numFmtId="0" fontId="8" fillId="9" borderId="38" xfId="0" applyFont="1" applyFill="1" applyBorder="1" applyAlignment="1">
      <alignment horizontal="center"/>
    </xf>
    <xf numFmtId="0" fontId="8" fillId="9" borderId="49" xfId="0" applyFont="1" applyFill="1" applyBorder="1" applyAlignment="1">
      <alignment horizontal="center"/>
    </xf>
    <xf numFmtId="3" fontId="8" fillId="11" borderId="18" xfId="0" applyNumberFormat="1" applyFont="1" applyFill="1" applyBorder="1" applyAlignment="1">
      <alignment horizontal="center"/>
    </xf>
    <xf numFmtId="3" fontId="8" fillId="11" borderId="10" xfId="0" applyNumberFormat="1" applyFont="1" applyFill="1" applyBorder="1" applyAlignment="1">
      <alignment horizontal="center"/>
    </xf>
    <xf numFmtId="3" fontId="0" fillId="0" borderId="11" xfId="0" applyNumberFormat="1" applyFont="1" applyFill="1" applyBorder="1" applyAlignment="1">
      <alignment horizontal="center"/>
    </xf>
    <xf numFmtId="0" fontId="0" fillId="0" borderId="0" xfId="0" applyFill="1" applyBorder="1"/>
    <xf numFmtId="3" fontId="0" fillId="2" borderId="32" xfId="0" applyNumberFormat="1" applyFont="1" applyFill="1" applyBorder="1" applyAlignment="1">
      <alignment horizontal="center"/>
    </xf>
    <xf numFmtId="3" fontId="0" fillId="15" borderId="22" xfId="0" applyNumberFormat="1" applyFont="1" applyFill="1" applyBorder="1" applyAlignment="1">
      <alignment horizontal="center"/>
    </xf>
    <xf numFmtId="0" fontId="15" fillId="11" borderId="15" xfId="0" applyFont="1" applyFill="1" applyBorder="1" applyAlignment="1">
      <alignment horizontal="center"/>
    </xf>
    <xf numFmtId="172" fontId="0" fillId="2" borderId="0" xfId="0" applyNumberFormat="1" applyFill="1" applyBorder="1"/>
    <xf numFmtId="171" fontId="0" fillId="0" borderId="41" xfId="0" applyNumberFormat="1" applyFont="1" applyFill="1" applyBorder="1" applyAlignment="1">
      <alignment horizontal="center"/>
    </xf>
    <xf numFmtId="3" fontId="0" fillId="2" borderId="31" xfId="0" applyNumberFormat="1" applyFont="1" applyFill="1" applyBorder="1" applyAlignment="1">
      <alignment horizontal="center"/>
    </xf>
    <xf numFmtId="0" fontId="14" fillId="13" borderId="27" xfId="0" applyFont="1" applyFill="1" applyBorder="1" applyAlignment="1">
      <alignment horizontal="center"/>
    </xf>
    <xf numFmtId="171" fontId="8" fillId="11" borderId="43" xfId="0" applyNumberFormat="1" applyFont="1" applyFill="1" applyBorder="1" applyAlignment="1">
      <alignment horizontal="center"/>
    </xf>
    <xf numFmtId="171" fontId="8" fillId="11" borderId="29" xfId="0" applyNumberFormat="1" applyFont="1" applyFill="1" applyBorder="1" applyAlignment="1">
      <alignment horizontal="center"/>
    </xf>
    <xf numFmtId="171" fontId="8" fillId="11" borderId="30" xfId="0" applyNumberFormat="1" applyFont="1" applyFill="1" applyBorder="1" applyAlignment="1">
      <alignment horizontal="center"/>
    </xf>
    <xf numFmtId="9" fontId="0" fillId="11" borderId="31" xfId="1" applyFont="1" applyFill="1" applyBorder="1" applyAlignment="1">
      <alignment horizontal="center"/>
    </xf>
    <xf numFmtId="9" fontId="0" fillId="11" borderId="32" xfId="1" applyFont="1" applyFill="1" applyBorder="1" applyAlignment="1">
      <alignment horizontal="center"/>
    </xf>
    <xf numFmtId="9" fontId="0" fillId="11" borderId="36" xfId="1" applyFont="1" applyFill="1" applyBorder="1" applyAlignment="1">
      <alignment horizontal="center"/>
    </xf>
    <xf numFmtId="3" fontId="9" fillId="8" borderId="41" xfId="0" applyNumberFormat="1" applyFont="1" applyFill="1" applyBorder="1" applyAlignment="1">
      <alignment horizontal="center"/>
    </xf>
    <xf numFmtId="3" fontId="9" fillId="8" borderId="33" xfId="0" applyNumberFormat="1" applyFont="1" applyFill="1" applyBorder="1" applyAlignment="1">
      <alignment horizontal="center"/>
    </xf>
    <xf numFmtId="3" fontId="9" fillId="8" borderId="34" xfId="0" applyNumberFormat="1" applyFont="1" applyFill="1" applyBorder="1" applyAlignment="1">
      <alignment horizontal="center"/>
    </xf>
    <xf numFmtId="3" fontId="0" fillId="11" borderId="7" xfId="0" applyNumberFormat="1" applyFill="1" applyBorder="1" applyAlignment="1">
      <alignment horizontal="center"/>
    </xf>
    <xf numFmtId="3" fontId="0" fillId="11" borderId="4" xfId="0" applyNumberFormat="1" applyFill="1" applyBorder="1" applyAlignment="1">
      <alignment horizontal="center"/>
    </xf>
    <xf numFmtId="3" fontId="0" fillId="11" borderId="17" xfId="0" applyNumberFormat="1" applyFill="1" applyBorder="1" applyAlignment="1">
      <alignment horizontal="center"/>
    </xf>
    <xf numFmtId="3" fontId="9" fillId="8" borderId="50" xfId="0" applyNumberFormat="1" applyFont="1" applyFill="1" applyBorder="1" applyAlignment="1">
      <alignment horizontal="center"/>
    </xf>
    <xf numFmtId="3" fontId="9" fillId="8" borderId="3" xfId="0" applyNumberFormat="1" applyFont="1" applyFill="1" applyBorder="1" applyAlignment="1">
      <alignment horizontal="center"/>
    </xf>
    <xf numFmtId="3" fontId="9" fillId="8" borderId="21" xfId="0" applyNumberFormat="1" applyFont="1" applyFill="1" applyBorder="1" applyAlignment="1">
      <alignment horizontal="center"/>
    </xf>
    <xf numFmtId="3" fontId="0" fillId="2" borderId="36" xfId="0" applyNumberFormat="1" applyFont="1" applyFill="1" applyBorder="1" applyAlignment="1">
      <alignment horizontal="center"/>
    </xf>
    <xf numFmtId="3" fontId="0" fillId="16" borderId="2" xfId="0" applyNumberFormat="1" applyFont="1" applyFill="1" applyBorder="1" applyAlignment="1">
      <alignment horizontal="center"/>
    </xf>
    <xf numFmtId="3" fontId="0" fillId="16" borderId="1" xfId="0" applyNumberFormat="1" applyFont="1" applyFill="1" applyBorder="1" applyAlignment="1">
      <alignment horizontal="center"/>
    </xf>
    <xf numFmtId="3" fontId="0" fillId="17" borderId="34" xfId="0" applyNumberFormat="1" applyFont="1" applyFill="1" applyBorder="1" applyAlignment="1">
      <alignment horizontal="center"/>
    </xf>
    <xf numFmtId="3" fontId="0" fillId="17" borderId="16" xfId="0" applyNumberFormat="1" applyFont="1" applyFill="1" applyBorder="1" applyAlignment="1">
      <alignment horizontal="center"/>
    </xf>
    <xf numFmtId="3" fontId="0" fillId="17" borderId="32" xfId="0" applyNumberFormat="1" applyFont="1" applyFill="1" applyBorder="1" applyAlignment="1">
      <alignment horizontal="center"/>
    </xf>
    <xf numFmtId="3" fontId="0" fillId="16" borderId="41" xfId="0" applyNumberFormat="1" applyFont="1" applyFill="1" applyBorder="1" applyAlignment="1">
      <alignment horizontal="center"/>
    </xf>
    <xf numFmtId="3" fontId="0" fillId="16" borderId="33" xfId="0" applyNumberFormat="1" applyFont="1" applyFill="1" applyBorder="1" applyAlignment="1">
      <alignment horizontal="center"/>
    </xf>
    <xf numFmtId="3" fontId="0" fillId="16" borderId="31" xfId="0" applyNumberFormat="1" applyFont="1" applyFill="1" applyBorder="1" applyAlignment="1">
      <alignment horizontal="center"/>
    </xf>
    <xf numFmtId="171" fontId="0" fillId="0" borderId="1" xfId="0" applyNumberFormat="1" applyFont="1" applyFill="1" applyBorder="1" applyAlignment="1">
      <alignment horizontal="center"/>
    </xf>
    <xf numFmtId="171" fontId="0" fillId="0" borderId="33" xfId="0" applyNumberFormat="1" applyFont="1" applyFill="1" applyBorder="1" applyAlignment="1">
      <alignment horizontal="center"/>
    </xf>
    <xf numFmtId="171" fontId="0" fillId="0" borderId="34" xfId="0" applyNumberFormat="1" applyFont="1" applyFill="1" applyBorder="1" applyAlignment="1">
      <alignment horizontal="center"/>
    </xf>
    <xf numFmtId="171" fontId="0" fillId="0" borderId="2" xfId="0" applyNumberFormat="1" applyFont="1" applyFill="1" applyBorder="1" applyAlignment="1">
      <alignment horizontal="center"/>
    </xf>
    <xf numFmtId="171" fontId="0" fillId="0" borderId="16" xfId="0" applyNumberFormat="1" applyFont="1" applyFill="1" applyBorder="1" applyAlignment="1">
      <alignment horizontal="center"/>
    </xf>
    <xf numFmtId="171" fontId="0" fillId="0" borderId="36" xfId="0" applyNumberFormat="1" applyFont="1" applyFill="1" applyBorder="1" applyAlignment="1">
      <alignment horizontal="center"/>
    </xf>
    <xf numFmtId="171" fontId="0" fillId="0" borderId="31" xfId="0" applyNumberFormat="1" applyFont="1" applyFill="1" applyBorder="1" applyAlignment="1">
      <alignment horizontal="center"/>
    </xf>
    <xf numFmtId="171" fontId="0" fillId="0" borderId="32" xfId="0" applyNumberFormat="1" applyFont="1" applyFill="1" applyBorder="1" applyAlignment="1">
      <alignment horizontal="center"/>
    </xf>
    <xf numFmtId="164" fontId="0" fillId="2" borderId="0" xfId="1" applyNumberFormat="1" applyFont="1" applyFill="1" applyBorder="1" applyAlignment="1"/>
    <xf numFmtId="3" fontId="9" fillId="8" borderId="2" xfId="0" applyNumberFormat="1" applyFont="1" applyFill="1" applyBorder="1" applyAlignment="1">
      <alignment horizontal="center"/>
    </xf>
    <xf numFmtId="3" fontId="9" fillId="8" borderId="1" xfId="0" applyNumberFormat="1" applyFont="1" applyFill="1" applyBorder="1" applyAlignment="1">
      <alignment horizontal="center"/>
    </xf>
    <xf numFmtId="3" fontId="9" fillId="8" borderId="16" xfId="0" applyNumberFormat="1" applyFont="1" applyFill="1" applyBorder="1" applyAlignment="1">
      <alignment horizontal="center"/>
    </xf>
    <xf numFmtId="9" fontId="0" fillId="0" borderId="0" xfId="1" applyFont="1"/>
    <xf numFmtId="0" fontId="17" fillId="11" borderId="18" xfId="0" applyFont="1" applyFill="1" applyBorder="1" applyAlignment="1">
      <alignment horizontal="center"/>
    </xf>
    <xf numFmtId="164" fontId="15" fillId="11" borderId="19" xfId="0" applyNumberFormat="1" applyFont="1" applyFill="1" applyBorder="1" applyAlignment="1">
      <alignment horizontal="center"/>
    </xf>
    <xf numFmtId="164" fontId="15" fillId="11" borderId="20" xfId="0" applyNumberFormat="1" applyFont="1" applyFill="1" applyBorder="1" applyAlignment="1">
      <alignment horizontal="center"/>
    </xf>
    <xf numFmtId="0" fontId="10" fillId="19" borderId="37" xfId="0" applyFont="1" applyFill="1" applyBorder="1" applyAlignment="1">
      <alignment horizontal="center" vertical="center"/>
    </xf>
    <xf numFmtId="0" fontId="10" fillId="19" borderId="39" xfId="0" applyFont="1" applyFill="1" applyBorder="1" applyAlignment="1">
      <alignment horizontal="center" vertical="center"/>
    </xf>
    <xf numFmtId="3" fontId="0" fillId="16" borderId="36" xfId="0" applyNumberFormat="1" applyFont="1" applyFill="1" applyBorder="1" applyAlignment="1">
      <alignment horizontal="center"/>
    </xf>
    <xf numFmtId="0" fontId="8" fillId="11" borderId="37" xfId="0" applyFont="1" applyFill="1" applyBorder="1" applyAlignment="1">
      <alignment horizontal="center" vertical="center"/>
    </xf>
    <xf numFmtId="0" fontId="0" fillId="2" borderId="0" xfId="0" applyFill="1" applyBorder="1"/>
    <xf numFmtId="0" fontId="0" fillId="2" borderId="0" xfId="0" applyFont="1" applyFill="1"/>
    <xf numFmtId="3" fontId="8" fillId="11" borderId="23" xfId="0" applyNumberFormat="1" applyFont="1" applyFill="1" applyBorder="1" applyAlignment="1">
      <alignment horizontal="center"/>
    </xf>
    <xf numFmtId="0" fontId="0" fillId="2" borderId="0" xfId="0" applyFont="1" applyFill="1" applyBorder="1"/>
    <xf numFmtId="0" fontId="0" fillId="2" borderId="0" xfId="0" applyFont="1" applyFill="1" applyAlignment="1"/>
    <xf numFmtId="0" fontId="0" fillId="2" borderId="0" xfId="0" applyFont="1" applyFill="1" applyBorder="1" applyAlignment="1"/>
    <xf numFmtId="0" fontId="8" fillId="11" borderId="38" xfId="0" applyFont="1" applyFill="1" applyBorder="1" applyAlignment="1">
      <alignment horizontal="center" vertical="center"/>
    </xf>
    <xf numFmtId="0" fontId="8" fillId="11" borderId="46" xfId="0" applyFont="1" applyFill="1" applyBorder="1" applyAlignment="1">
      <alignment horizontal="center" vertical="center"/>
    </xf>
    <xf numFmtId="0" fontId="8" fillId="11" borderId="39" xfId="0" applyFont="1" applyFill="1" applyBorder="1" applyAlignment="1">
      <alignment horizontal="center" vertical="center"/>
    </xf>
    <xf numFmtId="0" fontId="0" fillId="0" borderId="0" xfId="0" applyFill="1" applyBorder="1"/>
    <xf numFmtId="171" fontId="8" fillId="11" borderId="29" xfId="0" applyNumberFormat="1" applyFont="1" applyFill="1" applyBorder="1" applyAlignment="1">
      <alignment horizontal="center"/>
    </xf>
    <xf numFmtId="3" fontId="0" fillId="16" borderId="2" xfId="0" applyNumberFormat="1" applyFont="1" applyFill="1" applyBorder="1" applyAlignment="1">
      <alignment horizontal="center"/>
    </xf>
    <xf numFmtId="3" fontId="0" fillId="16" borderId="1" xfId="0" applyNumberFormat="1" applyFont="1" applyFill="1" applyBorder="1" applyAlignment="1">
      <alignment horizontal="center"/>
    </xf>
    <xf numFmtId="3" fontId="0" fillId="17" borderId="34" xfId="0" applyNumberFormat="1" applyFont="1" applyFill="1" applyBorder="1" applyAlignment="1">
      <alignment horizontal="center"/>
    </xf>
    <xf numFmtId="3" fontId="0" fillId="17" borderId="16" xfId="0" applyNumberFormat="1" applyFont="1" applyFill="1" applyBorder="1" applyAlignment="1">
      <alignment horizontal="center"/>
    </xf>
    <xf numFmtId="3" fontId="0" fillId="17" borderId="32" xfId="0" applyNumberFormat="1" applyFont="1" applyFill="1" applyBorder="1" applyAlignment="1">
      <alignment horizontal="center"/>
    </xf>
    <xf numFmtId="3" fontId="0" fillId="16" borderId="41" xfId="0" applyNumberFormat="1" applyFont="1" applyFill="1" applyBorder="1" applyAlignment="1">
      <alignment horizontal="center"/>
    </xf>
    <xf numFmtId="3" fontId="0" fillId="16" borderId="33" xfId="0" applyNumberFormat="1" applyFont="1" applyFill="1" applyBorder="1" applyAlignment="1">
      <alignment horizontal="center"/>
    </xf>
    <xf numFmtId="3" fontId="0" fillId="16" borderId="31" xfId="0" applyNumberFormat="1" applyFont="1" applyFill="1" applyBorder="1" applyAlignment="1">
      <alignment horizontal="center"/>
    </xf>
    <xf numFmtId="164" fontId="0" fillId="2" borderId="0" xfId="1" applyNumberFormat="1" applyFont="1" applyFill="1" applyBorder="1" applyAlignment="1"/>
    <xf numFmtId="0" fontId="8" fillId="11" borderId="35" xfId="0" applyFont="1" applyFill="1" applyBorder="1" applyAlignment="1">
      <alignment horizontal="center"/>
    </xf>
    <xf numFmtId="0" fontId="17" fillId="11" borderId="43" xfId="0" applyFont="1" applyFill="1" applyBorder="1" applyAlignment="1">
      <alignment horizontal="center"/>
    </xf>
    <xf numFmtId="164" fontId="15" fillId="11" borderId="29" xfId="0" applyNumberFormat="1" applyFont="1" applyFill="1" applyBorder="1" applyAlignment="1">
      <alignment horizontal="center"/>
    </xf>
    <xf numFmtId="171" fontId="0" fillId="2" borderId="0" xfId="0" applyNumberFormat="1" applyFont="1" applyFill="1" applyBorder="1" applyAlignment="1">
      <alignment horizontal="center"/>
    </xf>
    <xf numFmtId="164" fontId="15" fillId="11" borderId="44" xfId="0" applyNumberFormat="1" applyFont="1" applyFill="1" applyBorder="1" applyAlignment="1">
      <alignment horizontal="center"/>
    </xf>
    <xf numFmtId="164" fontId="15" fillId="11" borderId="45" xfId="0" applyNumberFormat="1" applyFont="1" applyFill="1" applyBorder="1" applyAlignment="1">
      <alignment horizontal="center"/>
    </xf>
    <xf numFmtId="0" fontId="0" fillId="18" borderId="1" xfId="0" applyFont="1" applyFill="1" applyBorder="1" applyAlignment="1">
      <alignment horizontal="center"/>
    </xf>
    <xf numFmtId="0" fontId="8" fillId="18" borderId="41" xfId="0" applyFont="1" applyFill="1" applyBorder="1" applyAlignment="1">
      <alignment horizontal="center"/>
    </xf>
    <xf numFmtId="0" fontId="0" fillId="18" borderId="33" xfId="0" applyFont="1" applyFill="1" applyBorder="1" applyAlignment="1">
      <alignment horizontal="center"/>
    </xf>
    <xf numFmtId="3" fontId="0" fillId="18" borderId="34" xfId="0" applyNumberFormat="1" applyFont="1" applyFill="1" applyBorder="1" applyAlignment="1">
      <alignment horizontal="center"/>
    </xf>
    <xf numFmtId="0" fontId="8" fillId="18" borderId="2" xfId="0" applyFont="1" applyFill="1" applyBorder="1" applyAlignment="1">
      <alignment horizontal="center"/>
    </xf>
    <xf numFmtId="3" fontId="0" fillId="18" borderId="16" xfId="0" applyNumberFormat="1" applyFont="1" applyFill="1" applyBorder="1" applyAlignment="1">
      <alignment horizontal="center"/>
    </xf>
    <xf numFmtId="0" fontId="8" fillId="18" borderId="36" xfId="0" applyFont="1" applyFill="1" applyBorder="1" applyAlignment="1">
      <alignment horizontal="center"/>
    </xf>
    <xf numFmtId="0" fontId="0" fillId="18" borderId="31" xfId="0" applyFont="1" applyFill="1" applyBorder="1" applyAlignment="1">
      <alignment horizontal="center"/>
    </xf>
    <xf numFmtId="3" fontId="0" fillId="18" borderId="32" xfId="0" applyNumberFormat="1" applyFont="1" applyFill="1" applyBorder="1" applyAlignment="1">
      <alignment horizontal="center"/>
    </xf>
    <xf numFmtId="171" fontId="0" fillId="18" borderId="34" xfId="0" applyNumberFormat="1" applyFont="1" applyFill="1" applyBorder="1" applyAlignment="1">
      <alignment horizontal="center"/>
    </xf>
    <xf numFmtId="171" fontId="0" fillId="18" borderId="16" xfId="0" applyNumberFormat="1" applyFont="1" applyFill="1" applyBorder="1" applyAlignment="1">
      <alignment horizontal="center"/>
    </xf>
    <xf numFmtId="171" fontId="0" fillId="18" borderId="32" xfId="0" applyNumberFormat="1" applyFont="1" applyFill="1" applyBorder="1" applyAlignment="1">
      <alignment horizontal="center"/>
    </xf>
    <xf numFmtId="0" fontId="17" fillId="11" borderId="47" xfId="0" applyFont="1" applyFill="1" applyBorder="1" applyAlignment="1">
      <alignment horizontal="center"/>
    </xf>
    <xf numFmtId="164" fontId="15" fillId="11" borderId="48" xfId="0" applyNumberFormat="1" applyFont="1" applyFill="1" applyBorder="1" applyAlignment="1">
      <alignment horizontal="center"/>
    </xf>
    <xf numFmtId="3" fontId="8" fillId="11" borderId="43" xfId="0" applyNumberFormat="1" applyFont="1" applyFill="1" applyBorder="1" applyAlignment="1">
      <alignment horizontal="center"/>
    </xf>
    <xf numFmtId="3" fontId="8" fillId="11" borderId="40" xfId="0" applyNumberFormat="1" applyFont="1" applyFill="1" applyBorder="1" applyAlignment="1">
      <alignment horizontal="center"/>
    </xf>
    <xf numFmtId="3" fontId="8" fillId="11" borderId="9" xfId="0" applyNumberFormat="1" applyFont="1" applyFill="1" applyBorder="1" applyAlignment="1">
      <alignment horizontal="center"/>
    </xf>
    <xf numFmtId="3" fontId="8" fillId="16" borderId="18" xfId="0" applyNumberFormat="1" applyFont="1" applyFill="1" applyBorder="1" applyAlignment="1">
      <alignment horizontal="center"/>
    </xf>
    <xf numFmtId="3" fontId="8" fillId="16" borderId="19" xfId="0" applyNumberFormat="1" applyFont="1" applyFill="1" applyBorder="1" applyAlignment="1">
      <alignment horizontal="center"/>
    </xf>
    <xf numFmtId="3" fontId="8" fillId="16" borderId="20" xfId="0" applyNumberFormat="1" applyFont="1" applyFill="1" applyBorder="1" applyAlignment="1">
      <alignment horizontal="center"/>
    </xf>
    <xf numFmtId="171" fontId="8" fillId="11" borderId="41" xfId="0" applyNumberFormat="1" applyFont="1" applyFill="1" applyBorder="1" applyAlignment="1">
      <alignment horizontal="center"/>
    </xf>
    <xf numFmtId="171" fontId="8" fillId="11" borderId="33" xfId="0" applyNumberFormat="1" applyFont="1" applyFill="1" applyBorder="1" applyAlignment="1">
      <alignment horizontal="center"/>
    </xf>
    <xf numFmtId="171" fontId="8" fillId="11" borderId="34" xfId="0" applyNumberFormat="1" applyFont="1" applyFill="1" applyBorder="1" applyAlignment="1">
      <alignment horizontal="center"/>
    </xf>
    <xf numFmtId="171" fontId="8" fillId="11" borderId="36" xfId="0" applyNumberFormat="1" applyFont="1" applyFill="1" applyBorder="1" applyAlignment="1">
      <alignment horizontal="center"/>
    </xf>
    <xf numFmtId="171" fontId="8" fillId="11" borderId="31" xfId="0" applyNumberFormat="1" applyFont="1" applyFill="1" applyBorder="1" applyAlignment="1">
      <alignment horizontal="center"/>
    </xf>
    <xf numFmtId="171" fontId="8" fillId="11" borderId="32" xfId="0" applyNumberFormat="1" applyFont="1" applyFill="1" applyBorder="1" applyAlignment="1">
      <alignment horizontal="center"/>
    </xf>
    <xf numFmtId="0" fontId="2" fillId="13" borderId="27" xfId="0" applyFont="1" applyFill="1" applyBorder="1" applyAlignment="1">
      <alignment horizontal="center" wrapText="1"/>
    </xf>
    <xf numFmtId="175" fontId="8" fillId="2" borderId="18" xfId="0" applyNumberFormat="1" applyFont="1" applyFill="1" applyBorder="1" applyAlignment="1">
      <alignment horizontal="center" vertical="center"/>
    </xf>
    <xf numFmtId="175" fontId="8" fillId="2" borderId="19" xfId="0" applyNumberFormat="1" applyFont="1" applyFill="1" applyBorder="1" applyAlignment="1">
      <alignment horizontal="center" vertical="center"/>
    </xf>
    <xf numFmtId="175" fontId="8" fillId="2" borderId="20" xfId="0" applyNumberFormat="1" applyFont="1" applyFill="1" applyBorder="1" applyAlignment="1">
      <alignment horizontal="center" vertical="center"/>
    </xf>
    <xf numFmtId="0" fontId="8" fillId="11" borderId="40" xfId="0" applyNumberFormat="1" applyFont="1" applyFill="1" applyBorder="1" applyAlignment="1">
      <alignment horizontal="center"/>
    </xf>
    <xf numFmtId="0" fontId="19" fillId="2" borderId="0" xfId="0" applyFont="1" applyFill="1"/>
    <xf numFmtId="0" fontId="12" fillId="7" borderId="12" xfId="0" applyFont="1" applyFill="1" applyBorder="1" applyAlignment="1">
      <alignment horizontal="center" vertical="center" wrapText="1"/>
    </xf>
    <xf numFmtId="0" fontId="12" fillId="7" borderId="13" xfId="0" applyFont="1" applyFill="1" applyBorder="1" applyAlignment="1">
      <alignment horizontal="center" vertical="center"/>
    </xf>
    <xf numFmtId="0" fontId="12" fillId="7" borderId="14" xfId="0" applyFont="1" applyFill="1" applyBorder="1" applyAlignment="1">
      <alignment horizontal="center" vertical="center"/>
    </xf>
    <xf numFmtId="0" fontId="12" fillId="7" borderId="13"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16" fillId="14" borderId="27" xfId="0" applyFont="1" applyFill="1" applyBorder="1" applyAlignment="1">
      <alignment horizontal="center" vertical="center"/>
    </xf>
    <xf numFmtId="0" fontId="16" fillId="14" borderId="28" xfId="0" applyFont="1" applyFill="1" applyBorder="1" applyAlignment="1">
      <alignment horizontal="center" vertical="center"/>
    </xf>
    <xf numFmtId="0" fontId="16" fillId="14" borderId="10" xfId="0" applyFont="1" applyFill="1" applyBorder="1" applyAlignment="1">
      <alignment horizontal="center" vertical="center"/>
    </xf>
    <xf numFmtId="0" fontId="2" fillId="14" borderId="27" xfId="0" applyFont="1" applyFill="1" applyBorder="1" applyAlignment="1">
      <alignment horizontal="center" vertical="center"/>
    </xf>
    <xf numFmtId="0" fontId="2" fillId="14" borderId="28" xfId="0" applyFont="1" applyFill="1" applyBorder="1" applyAlignment="1">
      <alignment horizontal="center" vertical="center"/>
    </xf>
    <xf numFmtId="0" fontId="2" fillId="14" borderId="10" xfId="0" applyFont="1" applyFill="1" applyBorder="1" applyAlignment="1">
      <alignment horizontal="center" vertical="center"/>
    </xf>
    <xf numFmtId="0" fontId="11" fillId="10" borderId="27" xfId="0" applyFont="1" applyFill="1" applyBorder="1" applyAlignment="1">
      <alignment horizontal="left" vertical="center"/>
    </xf>
    <xf numFmtId="0" fontId="11" fillId="10" borderId="28" xfId="0" applyFont="1" applyFill="1" applyBorder="1" applyAlignment="1">
      <alignment horizontal="left" vertical="center"/>
    </xf>
    <xf numFmtId="0" fontId="11" fillId="10" borderId="10" xfId="0" applyFont="1" applyFill="1" applyBorder="1" applyAlignment="1">
      <alignment horizontal="left" vertical="center"/>
    </xf>
    <xf numFmtId="0" fontId="16" fillId="3" borderId="27" xfId="0" applyFont="1" applyFill="1" applyBorder="1" applyAlignment="1">
      <alignment horizontal="center" vertical="center"/>
    </xf>
    <xf numFmtId="0" fontId="16" fillId="3" borderId="28" xfId="0" applyFont="1" applyFill="1" applyBorder="1" applyAlignment="1">
      <alignment horizontal="center" vertical="center"/>
    </xf>
    <xf numFmtId="0" fontId="16" fillId="3" borderId="10" xfId="0" applyFont="1" applyFill="1" applyBorder="1" applyAlignment="1">
      <alignment horizontal="center" vertical="center"/>
    </xf>
    <xf numFmtId="0" fontId="2" fillId="4" borderId="8" xfId="0" applyFont="1" applyFill="1" applyBorder="1" applyAlignment="1">
      <alignment horizontal="center" vertical="center" wrapText="1"/>
    </xf>
    <xf numFmtId="0" fontId="2" fillId="4" borderId="51" xfId="0" applyFont="1" applyFill="1" applyBorder="1" applyAlignment="1">
      <alignment horizontal="center" vertical="center" wrapText="1"/>
    </xf>
    <xf numFmtId="0" fontId="12" fillId="7" borderId="5" xfId="0" applyFont="1" applyFill="1" applyBorder="1" applyAlignment="1">
      <alignment horizontal="center" vertical="center" wrapText="1"/>
    </xf>
    <xf numFmtId="0" fontId="12" fillId="7" borderId="6" xfId="0" applyFont="1" applyFill="1" applyBorder="1" applyAlignment="1">
      <alignment horizontal="center" vertical="center" wrapText="1"/>
    </xf>
    <xf numFmtId="0" fontId="12" fillId="7" borderId="12" xfId="0" applyFont="1" applyFill="1" applyBorder="1" applyAlignment="1">
      <alignment horizontal="center" vertical="center"/>
    </xf>
    <xf numFmtId="0" fontId="14" fillId="13" borderId="35" xfId="0" applyFont="1" applyFill="1" applyBorder="1" applyAlignment="1">
      <alignment horizontal="center" vertical="center"/>
    </xf>
    <xf numFmtId="0" fontId="14" fillId="13" borderId="42" xfId="0" applyFont="1" applyFill="1" applyBorder="1" applyAlignment="1">
      <alignment horizontal="center" vertical="center"/>
    </xf>
  </cellXfs>
  <cellStyles count="51">
    <cellStyle name="Milliers 2" xfId="16" xr:uid="{00000000-0005-0000-0000-000004000000}"/>
    <cellStyle name="Milliers 3" xfId="34" xr:uid="{00000000-0005-0000-0000-000005000000}"/>
    <cellStyle name="Milliers 4" xfId="3" xr:uid="{00000000-0005-0000-0000-000006000000}"/>
    <cellStyle name="Monétaire 2" xfId="50" xr:uid="{00000000-0005-0000-0000-000008000000}"/>
    <cellStyle name="Normal" xfId="0" builtinId="0"/>
    <cellStyle name="Normal 10" xfId="33" xr:uid="{00000000-0005-0000-0000-00000A000000}"/>
    <cellStyle name="Normal 11" xfId="41" xr:uid="{00000000-0005-0000-0000-00000B000000}"/>
    <cellStyle name="Normal 12" xfId="40" xr:uid="{00000000-0005-0000-0000-00000C000000}"/>
    <cellStyle name="Normal 13" xfId="43" xr:uid="{00000000-0005-0000-0000-00000D000000}"/>
    <cellStyle name="Normal 14" xfId="36" xr:uid="{00000000-0005-0000-0000-00000E000000}"/>
    <cellStyle name="Normal 15" xfId="39" xr:uid="{00000000-0005-0000-0000-00000F000000}"/>
    <cellStyle name="Normal 16" xfId="38" xr:uid="{00000000-0005-0000-0000-000010000000}"/>
    <cellStyle name="Normal 17" xfId="42" xr:uid="{00000000-0005-0000-0000-000011000000}"/>
    <cellStyle name="Normal 18" xfId="44" xr:uid="{00000000-0005-0000-0000-000012000000}"/>
    <cellStyle name="Normal 19" xfId="45" xr:uid="{00000000-0005-0000-0000-000013000000}"/>
    <cellStyle name="Normal 2" xfId="7" xr:uid="{00000000-0005-0000-0000-000014000000}"/>
    <cellStyle name="Normal 2 11" xfId="26" xr:uid="{00000000-0005-0000-0000-000015000000}"/>
    <cellStyle name="Normal 2 2" xfId="19" xr:uid="{00000000-0005-0000-0000-000016000000}"/>
    <cellStyle name="Normal 2 3" xfId="37" xr:uid="{00000000-0005-0000-0000-000017000000}"/>
    <cellStyle name="Normal 20" xfId="47" xr:uid="{00000000-0005-0000-0000-000018000000}"/>
    <cellStyle name="Normal 21" xfId="5" xr:uid="{00000000-0005-0000-0000-000019000000}"/>
    <cellStyle name="Normal 21 2" xfId="25" xr:uid="{00000000-0005-0000-0000-00001A000000}"/>
    <cellStyle name="Normal 22" xfId="9" xr:uid="{00000000-0005-0000-0000-00001B000000}"/>
    <cellStyle name="Normal 22 2" xfId="28" xr:uid="{00000000-0005-0000-0000-00001C000000}"/>
    <cellStyle name="Normal 23" xfId="10" xr:uid="{00000000-0005-0000-0000-00001D000000}"/>
    <cellStyle name="Normal 23 2" xfId="29" xr:uid="{00000000-0005-0000-0000-00001E000000}"/>
    <cellStyle name="Normal 24" xfId="48" xr:uid="{00000000-0005-0000-0000-00001F000000}"/>
    <cellStyle name="Normal 25" xfId="46" xr:uid="{00000000-0005-0000-0000-000020000000}"/>
    <cellStyle name="Normal 26" xfId="49" xr:uid="{00000000-0005-0000-0000-000021000000}"/>
    <cellStyle name="Normal 27" xfId="2" xr:uid="{00000000-0005-0000-0000-000022000000}"/>
    <cellStyle name="Normal 3" xfId="15" xr:uid="{00000000-0005-0000-0000-000023000000}"/>
    <cellStyle name="Normal 31" xfId="6" xr:uid="{00000000-0005-0000-0000-000024000000}"/>
    <cellStyle name="Normal 33" xfId="8" xr:uid="{00000000-0005-0000-0000-000025000000}"/>
    <cellStyle name="Normal 33 2" xfId="27" xr:uid="{00000000-0005-0000-0000-000026000000}"/>
    <cellStyle name="Normal 35" xfId="11" xr:uid="{00000000-0005-0000-0000-000027000000}"/>
    <cellStyle name="Normal 35 2" xfId="30" xr:uid="{00000000-0005-0000-0000-000028000000}"/>
    <cellStyle name="Normal 36" xfId="13" xr:uid="{00000000-0005-0000-0000-000029000000}"/>
    <cellStyle name="Normal 36 2" xfId="31" xr:uid="{00000000-0005-0000-0000-00002A000000}"/>
    <cellStyle name="Normal 37" xfId="12" xr:uid="{00000000-0005-0000-0000-00002B000000}"/>
    <cellStyle name="Normal 38" xfId="14" xr:uid="{00000000-0005-0000-0000-00002C000000}"/>
    <cellStyle name="Normal 38 2" xfId="32" xr:uid="{00000000-0005-0000-0000-00002D000000}"/>
    <cellStyle name="Normal 4" xfId="23" xr:uid="{00000000-0005-0000-0000-00002E000000}"/>
    <cellStyle name="Normal 5" xfId="22" xr:uid="{00000000-0005-0000-0000-00002F000000}"/>
    <cellStyle name="Normal 6" xfId="24" xr:uid="{00000000-0005-0000-0000-000030000000}"/>
    <cellStyle name="Normal 7" xfId="18" xr:uid="{00000000-0005-0000-0000-000031000000}"/>
    <cellStyle name="Normal 8" xfId="20" xr:uid="{00000000-0005-0000-0000-000032000000}"/>
    <cellStyle name="Normal 9" xfId="21" xr:uid="{00000000-0005-0000-0000-000033000000}"/>
    <cellStyle name="Pourcentage" xfId="1" builtinId="5"/>
    <cellStyle name="Pourcentage 2" xfId="17" xr:uid="{00000000-0005-0000-0000-000035000000}"/>
    <cellStyle name="Pourcentage 3" xfId="35" xr:uid="{00000000-0005-0000-0000-000036000000}"/>
    <cellStyle name="Pourcentage 4" xfId="4" xr:uid="{00000000-0005-0000-0000-000037000000}"/>
  </cellStyles>
  <dxfs count="0"/>
  <tableStyles count="0" defaultTableStyle="TableStyleMedium2" defaultPivotStyle="PivotStyleLight16"/>
  <colors>
    <mruColors>
      <color rgb="FFFFCCFF"/>
      <color rgb="FFFF99FF"/>
      <color rgb="FFFF66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fr-FR" sz="1400" b="1" i="0" baseline="0">
                <a:effectLst/>
              </a:rPr>
              <a:t>CONSOMMATION ELECTRIQUE - kWh</a:t>
            </a:r>
            <a:endParaRPr lang="fr-FR" sz="1400">
              <a:effectLst/>
            </a:endParaRPr>
          </a:p>
        </c:rich>
      </c:tx>
      <c:overlay val="0"/>
    </c:title>
    <c:autoTitleDeleted val="0"/>
    <c:plotArea>
      <c:layout/>
      <c:barChart>
        <c:barDir val="col"/>
        <c:grouping val="clustered"/>
        <c:varyColors val="0"/>
        <c:ser>
          <c:idx val="1"/>
          <c:order val="0"/>
          <c:spPr>
            <a:solidFill>
              <a:schemeClr val="accent3">
                <a:lumMod val="75000"/>
              </a:schemeClr>
            </a:solidFill>
          </c:spPr>
          <c:invertIfNegative val="0"/>
          <c:cat>
            <c:numRef>
              <c:f>Electricité!$I$7:$Q$7</c:f>
              <c:numCache>
                <c:formatCode>General</c:formatCode>
                <c:ptCount val="9"/>
                <c:pt idx="0">
                  <c:v>2016</c:v>
                </c:pt>
                <c:pt idx="1">
                  <c:v>2017</c:v>
                </c:pt>
                <c:pt idx="2">
                  <c:v>2018</c:v>
                </c:pt>
                <c:pt idx="3">
                  <c:v>2019</c:v>
                </c:pt>
                <c:pt idx="4">
                  <c:v>2020</c:v>
                </c:pt>
                <c:pt idx="5">
                  <c:v>2021</c:v>
                </c:pt>
                <c:pt idx="6">
                  <c:v>2022</c:v>
                </c:pt>
                <c:pt idx="7">
                  <c:v>2023</c:v>
                </c:pt>
                <c:pt idx="8">
                  <c:v>2024</c:v>
                </c:pt>
              </c:numCache>
            </c:numRef>
          </c:cat>
          <c:val>
            <c:numRef>
              <c:f>Electricité!$I$20:$Q$20</c:f>
              <c:numCache>
                <c:formatCode>General</c:formatCode>
                <c:ptCount val="9"/>
                <c:pt idx="0">
                  <c:v>5204321</c:v>
                </c:pt>
                <c:pt idx="1">
                  <c:v>5179045</c:v>
                </c:pt>
                <c:pt idx="2">
                  <c:v>5226327</c:v>
                </c:pt>
                <c:pt idx="3">
                  <c:v>5306613</c:v>
                </c:pt>
                <c:pt idx="4">
                  <c:v>5077707</c:v>
                </c:pt>
                <c:pt idx="5">
                  <c:v>5034059</c:v>
                </c:pt>
                <c:pt idx="6" formatCode="#,##0">
                  <c:v>4826401</c:v>
                </c:pt>
                <c:pt idx="7" formatCode="#,##0">
                  <c:v>4832067</c:v>
                </c:pt>
                <c:pt idx="8" formatCode="#,##0">
                  <c:v>4773899</c:v>
                </c:pt>
              </c:numCache>
            </c:numRef>
          </c:val>
          <c:extLst>
            <c:ext xmlns:c16="http://schemas.microsoft.com/office/drawing/2014/chart" uri="{C3380CC4-5D6E-409C-BE32-E72D297353CC}">
              <c16:uniqueId val="{00000000-B40C-4BC2-9F77-78596B57408A}"/>
            </c:ext>
          </c:extLst>
        </c:ser>
        <c:dLbls>
          <c:showLegendKey val="0"/>
          <c:showVal val="0"/>
          <c:showCatName val="0"/>
          <c:showSerName val="0"/>
          <c:showPercent val="0"/>
          <c:showBubbleSize val="0"/>
        </c:dLbls>
        <c:gapWidth val="150"/>
        <c:axId val="116994432"/>
        <c:axId val="116995968"/>
      </c:barChart>
      <c:catAx>
        <c:axId val="116994432"/>
        <c:scaling>
          <c:orientation val="minMax"/>
        </c:scaling>
        <c:delete val="0"/>
        <c:axPos val="b"/>
        <c:numFmt formatCode="General" sourceLinked="1"/>
        <c:majorTickMark val="none"/>
        <c:minorTickMark val="none"/>
        <c:tickLblPos val="nextTo"/>
        <c:crossAx val="116995968"/>
        <c:crosses val="autoZero"/>
        <c:auto val="1"/>
        <c:lblAlgn val="ctr"/>
        <c:lblOffset val="100"/>
        <c:noMultiLvlLbl val="0"/>
      </c:catAx>
      <c:valAx>
        <c:axId val="116995968"/>
        <c:scaling>
          <c:orientation val="minMax"/>
          <c:min val="4000000"/>
        </c:scaling>
        <c:delete val="0"/>
        <c:axPos val="l"/>
        <c:majorGridlines/>
        <c:numFmt formatCode="General" sourceLinked="1"/>
        <c:majorTickMark val="none"/>
        <c:minorTickMark val="none"/>
        <c:tickLblPos val="nextTo"/>
        <c:crossAx val="116994432"/>
        <c:crosses val="autoZero"/>
        <c:crossBetween val="between"/>
      </c:valAx>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Electricité!$C$114</c:f>
              <c:strCache>
                <c:ptCount val="1"/>
                <c:pt idx="0">
                  <c:v>2010</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Electricité!$C$115:$C$126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D36F-401C-AC15-09A76B70D313}"/>
            </c:ext>
          </c:extLst>
        </c:ser>
        <c:ser>
          <c:idx val="1"/>
          <c:order val="1"/>
          <c:tx>
            <c:strRef>
              <c:f>Electricité!$D$114</c:f>
              <c:strCache>
                <c:ptCount val="1"/>
                <c:pt idx="0">
                  <c:v>2011</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Electricité!$D$115:$D$126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D36F-401C-AC15-09A76B70D313}"/>
            </c:ext>
          </c:extLst>
        </c:ser>
        <c:ser>
          <c:idx val="2"/>
          <c:order val="2"/>
          <c:tx>
            <c:strRef>
              <c:f>Electricité!$E$114</c:f>
              <c:strCache>
                <c:ptCount val="1"/>
                <c:pt idx="0">
                  <c:v>2012</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Electricité!$E$115:$E$126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D36F-401C-AC15-09A76B70D313}"/>
            </c:ext>
          </c:extLst>
        </c:ser>
        <c:ser>
          <c:idx val="3"/>
          <c:order val="3"/>
          <c:tx>
            <c:strRef>
              <c:f>Electricité!$F$114</c:f>
              <c:strCache>
                <c:ptCount val="1"/>
                <c:pt idx="0">
                  <c:v>2013</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Electricité!$F$115:$F$126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D36F-401C-AC15-09A76B70D313}"/>
            </c:ext>
          </c:extLst>
        </c:ser>
        <c:ser>
          <c:idx val="4"/>
          <c:order val="4"/>
          <c:tx>
            <c:strRef>
              <c:f>Electricité!$G$114</c:f>
              <c:strCache>
                <c:ptCount val="1"/>
                <c:pt idx="0">
                  <c:v>2014</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Electricité!$G$115:$G$126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4-D36F-401C-AC15-09A76B70D313}"/>
            </c:ext>
          </c:extLst>
        </c:ser>
        <c:ser>
          <c:idx val="5"/>
          <c:order val="5"/>
          <c:tx>
            <c:strRef>
              <c:f>Electricité!$H$114</c:f>
              <c:strCache>
                <c:ptCount val="1"/>
                <c:pt idx="0">
                  <c:v>2015</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Electricité!$H$115:$H$126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5-D36F-401C-AC15-09A76B70D313}"/>
            </c:ext>
          </c:extLst>
        </c:ser>
        <c:ser>
          <c:idx val="6"/>
          <c:order val="6"/>
          <c:tx>
            <c:strRef>
              <c:f>Electricité!$I$114</c:f>
              <c:strCache>
                <c:ptCount val="1"/>
                <c:pt idx="0">
                  <c:v>2016</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Electricité!$I$115:$I$126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6-D36F-401C-AC15-09A76B70D313}"/>
            </c:ext>
          </c:extLst>
        </c:ser>
        <c:ser>
          <c:idx val="7"/>
          <c:order val="7"/>
          <c:tx>
            <c:strRef>
              <c:f>Electricité!$J$114</c:f>
              <c:strCache>
                <c:ptCount val="1"/>
                <c:pt idx="0">
                  <c:v>2017</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Electricité!$J$115:$J$126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7-D36F-401C-AC15-09A76B70D313}"/>
            </c:ext>
          </c:extLst>
        </c:ser>
        <c:ser>
          <c:idx val="8"/>
          <c:order val="8"/>
          <c:tx>
            <c:strRef>
              <c:f>Electricité!$K$114</c:f>
              <c:strCache>
                <c:ptCount val="1"/>
                <c:pt idx="0">
                  <c:v>2018</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Electricité!$K$115:$K$126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8-D36F-401C-AC15-09A76B70D313}"/>
            </c:ext>
          </c:extLst>
        </c:ser>
        <c:ser>
          <c:idx val="9"/>
          <c:order val="9"/>
          <c:tx>
            <c:strRef>
              <c:f>Electricité!$L$114</c:f>
              <c:strCache>
                <c:ptCount val="1"/>
                <c:pt idx="0">
                  <c:v>2019</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Electricité!$L$115:$L$126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9-D36F-401C-AC15-09A76B70D313}"/>
            </c:ext>
          </c:extLst>
        </c:ser>
        <c:ser>
          <c:idx val="10"/>
          <c:order val="10"/>
          <c:tx>
            <c:strRef>
              <c:f>Electricité!$M$114</c:f>
              <c:strCache>
                <c:ptCount val="1"/>
                <c:pt idx="0">
                  <c:v>2020</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Electricité!$M$115:$M$126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A-D36F-401C-AC15-09A76B70D313}"/>
            </c:ext>
          </c:extLst>
        </c:ser>
        <c:ser>
          <c:idx val="11"/>
          <c:order val="11"/>
          <c:tx>
            <c:strRef>
              <c:f>Electricité!$N$114</c:f>
              <c:strCache>
                <c:ptCount val="1"/>
                <c:pt idx="0">
                  <c:v>2021</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Electricité!$N$115:$N$126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B-D36F-401C-AC15-09A76B70D313}"/>
            </c:ext>
          </c:extLst>
        </c:ser>
        <c:ser>
          <c:idx val="12"/>
          <c:order val="12"/>
          <c:tx>
            <c:strRef>
              <c:f>Electricité!$O$114</c:f>
              <c:strCache>
                <c:ptCount val="1"/>
                <c:pt idx="0">
                  <c:v>2022</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Electricité!$O$115:$O$126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C-D36F-401C-AC15-09A76B70D313}"/>
            </c:ext>
          </c:extLst>
        </c:ser>
        <c:ser>
          <c:idx val="13"/>
          <c:order val="13"/>
          <c:tx>
            <c:strRef>
              <c:f>Electricité!$P$114</c:f>
              <c:strCache>
                <c:ptCount val="1"/>
                <c:pt idx="0">
                  <c:v>2023</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Electricité!$P$115:$P$126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D-D36F-401C-AC15-09A76B70D313}"/>
            </c:ext>
          </c:extLst>
        </c:ser>
        <c:ser>
          <c:idx val="14"/>
          <c:order val="14"/>
          <c:tx>
            <c:strRef>
              <c:f>Electricité!$Q$114</c:f>
              <c:strCache>
                <c:ptCount val="1"/>
                <c:pt idx="0">
                  <c:v>2024</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Electricité!$Q$115:$Q$126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E-D36F-401C-AC15-09A76B70D313}"/>
            </c:ext>
          </c:extLst>
        </c:ser>
        <c:ser>
          <c:idx val="15"/>
          <c:order val="15"/>
          <c:tx>
            <c:strRef>
              <c:f>Electricité!$R$114</c:f>
              <c:strCache>
                <c:ptCount val="1"/>
                <c:pt idx="0">
                  <c:v>2025</c:v>
                </c:pt>
              </c:strCache>
            </c:strRef>
          </c:tx>
          <c:marker>
            <c:symbol val="none"/>
          </c:marker>
          <c:cat>
            <c:strRef>
              <c:f>Electricité!$B$115:$B$126</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Electricité!$R$115:$R$126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F-D36F-401C-AC15-09A76B70D313}"/>
            </c:ext>
          </c:extLst>
        </c:ser>
        <c:dLbls>
          <c:showLegendKey val="0"/>
          <c:showVal val="0"/>
          <c:showCatName val="0"/>
          <c:showSerName val="0"/>
          <c:showPercent val="0"/>
          <c:showBubbleSize val="0"/>
        </c:dLbls>
        <c:smooth val="0"/>
        <c:axId val="117790976"/>
        <c:axId val="117792768"/>
      </c:lineChart>
      <c:catAx>
        <c:axId val="117790976"/>
        <c:scaling>
          <c:orientation val="minMax"/>
        </c:scaling>
        <c:delete val="0"/>
        <c:axPos val="b"/>
        <c:numFmt formatCode="General" sourceLinked="1"/>
        <c:majorTickMark val="out"/>
        <c:minorTickMark val="none"/>
        <c:tickLblPos val="nextTo"/>
        <c:crossAx val="117792768"/>
        <c:crosses val="autoZero"/>
        <c:auto val="1"/>
        <c:lblAlgn val="ctr"/>
        <c:lblOffset val="100"/>
        <c:noMultiLvlLbl val="0"/>
      </c:catAx>
      <c:valAx>
        <c:axId val="117792768"/>
        <c:scaling>
          <c:orientation val="minMax"/>
        </c:scaling>
        <c:delete val="0"/>
        <c:axPos val="l"/>
        <c:majorGridlines/>
        <c:numFmt formatCode="#,##0" sourceLinked="1"/>
        <c:majorTickMark val="out"/>
        <c:minorTickMark val="none"/>
        <c:tickLblPos val="nextTo"/>
        <c:crossAx val="117790976"/>
        <c:crosses val="autoZero"/>
        <c:crossBetween val="between"/>
      </c:valAx>
    </c:plotArea>
    <c:legend>
      <c:legendPos val="t"/>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600" b="1" i="0" u="none" strike="noStrike" kern="1200" baseline="0">
                <a:solidFill>
                  <a:sysClr val="windowText" lastClr="000000"/>
                </a:solidFill>
                <a:latin typeface="+mn-lt"/>
                <a:ea typeface="+mn-ea"/>
                <a:cs typeface="+mn-cs"/>
              </a:defRPr>
            </a:pPr>
            <a:r>
              <a:rPr lang="fr-FR" sz="1600"/>
              <a:t>CONSOMMATION ELECTRICITE</a:t>
            </a:r>
            <a:r>
              <a:rPr lang="fr-FR" sz="1600" baseline="0"/>
              <a:t> - kWh </a:t>
            </a:r>
            <a:r>
              <a:rPr lang="fr-FR" sz="1600" b="1" i="0" baseline="0">
                <a:effectLst/>
              </a:rPr>
              <a:t>(Relevé compteur)</a:t>
            </a:r>
            <a:endParaRPr lang="fr-FR" sz="1600">
              <a:effectLst/>
            </a:endParaRPr>
          </a:p>
          <a:p>
            <a:pPr marL="0" marR="0" indent="0" algn="ctr" defTabSz="914400" rtl="0" eaLnBrk="1" fontAlgn="auto" latinLnBrk="0" hangingPunct="1">
              <a:lnSpc>
                <a:spcPct val="100000"/>
              </a:lnSpc>
              <a:spcBef>
                <a:spcPts val="0"/>
              </a:spcBef>
              <a:spcAft>
                <a:spcPts val="0"/>
              </a:spcAft>
              <a:buClrTx/>
              <a:buSzTx/>
              <a:buFontTx/>
              <a:buNone/>
              <a:tabLst/>
              <a:defRPr sz="1600" b="1" i="0" u="none" strike="noStrike" kern="1200" baseline="0">
                <a:solidFill>
                  <a:sysClr val="windowText" lastClr="000000"/>
                </a:solidFill>
                <a:latin typeface="+mn-lt"/>
                <a:ea typeface="+mn-ea"/>
                <a:cs typeface="+mn-cs"/>
              </a:defRPr>
            </a:pPr>
            <a:endParaRPr lang="fr-FR" sz="1600"/>
          </a:p>
        </c:rich>
      </c:tx>
      <c:overlay val="0"/>
    </c:title>
    <c:autoTitleDeleted val="0"/>
    <c:plotArea>
      <c:layout/>
      <c:barChart>
        <c:barDir val="col"/>
        <c:grouping val="clustered"/>
        <c:varyColors val="0"/>
        <c:ser>
          <c:idx val="1"/>
          <c:order val="0"/>
          <c:spPr>
            <a:solidFill>
              <a:schemeClr val="bg1">
                <a:lumMod val="50000"/>
              </a:schemeClr>
            </a:solidFill>
          </c:spPr>
          <c:invertIfNegative val="0"/>
          <c:cat>
            <c:numRef>
              <c:f>Electricité!$C$114:$R$114</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Electricité!$C$127:$R$127</c:f>
              <c:numCache>
                <c:formatCode>#,##0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AA46-4EDA-98BF-E91886A49AEE}"/>
            </c:ext>
          </c:extLst>
        </c:ser>
        <c:dLbls>
          <c:showLegendKey val="0"/>
          <c:showVal val="0"/>
          <c:showCatName val="0"/>
          <c:showSerName val="0"/>
          <c:showPercent val="0"/>
          <c:showBubbleSize val="0"/>
        </c:dLbls>
        <c:gapWidth val="150"/>
        <c:axId val="127873408"/>
        <c:axId val="127874944"/>
      </c:barChart>
      <c:catAx>
        <c:axId val="127873408"/>
        <c:scaling>
          <c:orientation val="minMax"/>
        </c:scaling>
        <c:delete val="0"/>
        <c:axPos val="b"/>
        <c:numFmt formatCode="General" sourceLinked="1"/>
        <c:majorTickMark val="none"/>
        <c:minorTickMark val="none"/>
        <c:tickLblPos val="nextTo"/>
        <c:crossAx val="127874944"/>
        <c:crosses val="autoZero"/>
        <c:auto val="1"/>
        <c:lblAlgn val="ctr"/>
        <c:lblOffset val="100"/>
        <c:noMultiLvlLbl val="0"/>
      </c:catAx>
      <c:valAx>
        <c:axId val="127874944"/>
        <c:scaling>
          <c:orientation val="minMax"/>
        </c:scaling>
        <c:delete val="0"/>
        <c:axPos val="l"/>
        <c:majorGridlines/>
        <c:numFmt formatCode="#,##0" sourceLinked="1"/>
        <c:majorTickMark val="none"/>
        <c:minorTickMark val="none"/>
        <c:tickLblPos val="nextTo"/>
        <c:crossAx val="127873408"/>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Electricité!$C$7</c:f>
              <c:strCache>
                <c:ptCount val="1"/>
                <c:pt idx="0">
                  <c:v>2010</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Electricité!$C$8:$C$19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86D6-4D44-AEA2-473512C406E6}"/>
            </c:ext>
          </c:extLst>
        </c:ser>
        <c:ser>
          <c:idx val="1"/>
          <c:order val="1"/>
          <c:tx>
            <c:strRef>
              <c:f>Electricité!$D$7</c:f>
              <c:strCache>
                <c:ptCount val="1"/>
                <c:pt idx="0">
                  <c:v>2011</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Electricité!$D$8:$D$19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86D6-4D44-AEA2-473512C406E6}"/>
            </c:ext>
          </c:extLst>
        </c:ser>
        <c:ser>
          <c:idx val="2"/>
          <c:order val="2"/>
          <c:tx>
            <c:strRef>
              <c:f>Electricité!$E$7</c:f>
              <c:strCache>
                <c:ptCount val="1"/>
                <c:pt idx="0">
                  <c:v>2012</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Electricité!$E$8:$E$19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6D6-4D44-AEA2-473512C406E6}"/>
            </c:ext>
          </c:extLst>
        </c:ser>
        <c:ser>
          <c:idx val="3"/>
          <c:order val="3"/>
          <c:tx>
            <c:strRef>
              <c:f>Electricité!$F$7</c:f>
              <c:strCache>
                <c:ptCount val="1"/>
                <c:pt idx="0">
                  <c:v>2013</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Electricité!$F$8:$F$19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6D6-4D44-AEA2-473512C406E6}"/>
            </c:ext>
          </c:extLst>
        </c:ser>
        <c:ser>
          <c:idx val="4"/>
          <c:order val="4"/>
          <c:tx>
            <c:strRef>
              <c:f>Electricité!$G$7</c:f>
              <c:strCache>
                <c:ptCount val="1"/>
                <c:pt idx="0">
                  <c:v>2014</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Electricité!$G$8:$G$19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4-86D6-4D44-AEA2-473512C406E6}"/>
            </c:ext>
          </c:extLst>
        </c:ser>
        <c:ser>
          <c:idx val="5"/>
          <c:order val="5"/>
          <c:tx>
            <c:strRef>
              <c:f>Electricité!$H$7</c:f>
              <c:strCache>
                <c:ptCount val="1"/>
                <c:pt idx="0">
                  <c:v>2015</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Electricité!$H$8:$H$19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5-86D6-4D44-AEA2-473512C406E6}"/>
            </c:ext>
          </c:extLst>
        </c:ser>
        <c:ser>
          <c:idx val="6"/>
          <c:order val="6"/>
          <c:tx>
            <c:strRef>
              <c:f>Electricité!$I$7</c:f>
              <c:strCache>
                <c:ptCount val="1"/>
                <c:pt idx="0">
                  <c:v>2016</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Electricité!$I$8:$I$19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6-86D6-4D44-AEA2-473512C406E6}"/>
            </c:ext>
          </c:extLst>
        </c:ser>
        <c:ser>
          <c:idx val="7"/>
          <c:order val="7"/>
          <c:tx>
            <c:strRef>
              <c:f>Electricité!$J$7</c:f>
              <c:strCache>
                <c:ptCount val="1"/>
                <c:pt idx="0">
                  <c:v>2017</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Electricité!$J$8:$J$19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7-86D6-4D44-AEA2-473512C406E6}"/>
            </c:ext>
          </c:extLst>
        </c:ser>
        <c:ser>
          <c:idx val="8"/>
          <c:order val="8"/>
          <c:tx>
            <c:strRef>
              <c:f>Electricité!$K$7</c:f>
              <c:strCache>
                <c:ptCount val="1"/>
                <c:pt idx="0">
                  <c:v>2018</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Electricité!$K$8:$K$19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8-86D6-4D44-AEA2-473512C406E6}"/>
            </c:ext>
          </c:extLst>
        </c:ser>
        <c:ser>
          <c:idx val="9"/>
          <c:order val="9"/>
          <c:tx>
            <c:strRef>
              <c:f>Electricité!$L$7</c:f>
              <c:strCache>
                <c:ptCount val="1"/>
                <c:pt idx="0">
                  <c:v>2019</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Electricité!$L$8:$L$19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9-86D6-4D44-AEA2-473512C406E6}"/>
            </c:ext>
          </c:extLst>
        </c:ser>
        <c:ser>
          <c:idx val="10"/>
          <c:order val="10"/>
          <c:tx>
            <c:strRef>
              <c:f>Electricité!$M$7</c:f>
              <c:strCache>
                <c:ptCount val="1"/>
                <c:pt idx="0">
                  <c:v>2020</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Electricité!$M$8:$M$19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A-86D6-4D44-AEA2-473512C406E6}"/>
            </c:ext>
          </c:extLst>
        </c:ser>
        <c:ser>
          <c:idx val="11"/>
          <c:order val="11"/>
          <c:tx>
            <c:strRef>
              <c:f>Electricité!$N$7</c:f>
              <c:strCache>
                <c:ptCount val="1"/>
                <c:pt idx="0">
                  <c:v>2021</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Electricité!$N$8:$N$19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B-86D6-4D44-AEA2-473512C406E6}"/>
            </c:ext>
          </c:extLst>
        </c:ser>
        <c:ser>
          <c:idx val="12"/>
          <c:order val="12"/>
          <c:tx>
            <c:strRef>
              <c:f>Electricité!$O$7</c:f>
              <c:strCache>
                <c:ptCount val="1"/>
                <c:pt idx="0">
                  <c:v>2022</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Electricité!$O$8:$O$19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C-86D6-4D44-AEA2-473512C406E6}"/>
            </c:ext>
          </c:extLst>
        </c:ser>
        <c:ser>
          <c:idx val="13"/>
          <c:order val="13"/>
          <c:tx>
            <c:strRef>
              <c:f>Electricité!$P$7</c:f>
              <c:strCache>
                <c:ptCount val="1"/>
                <c:pt idx="0">
                  <c:v>2023</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Electricité!$P$8:$P$19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D-86D6-4D44-AEA2-473512C406E6}"/>
            </c:ext>
          </c:extLst>
        </c:ser>
        <c:ser>
          <c:idx val="14"/>
          <c:order val="14"/>
          <c:tx>
            <c:strRef>
              <c:f>Electricité!$Q$7</c:f>
              <c:strCache>
                <c:ptCount val="1"/>
                <c:pt idx="0">
                  <c:v>2024</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Electricité!$Q$8:$Q$19</c:f>
              <c:numCache>
                <c:formatCode>#,##0</c:formatCode>
                <c:ptCount val="12"/>
                <c:pt idx="0">
                  <c:v>416435</c:v>
                </c:pt>
                <c:pt idx="1">
                  <c:v>390215</c:v>
                </c:pt>
                <c:pt idx="2">
                  <c:v>394365</c:v>
                </c:pt>
                <c:pt idx="3">
                  <c:v>383711</c:v>
                </c:pt>
                <c:pt idx="4">
                  <c:v>392454</c:v>
                </c:pt>
                <c:pt idx="5">
                  <c:v>394643</c:v>
                </c:pt>
                <c:pt idx="6">
                  <c:v>424420</c:v>
                </c:pt>
                <c:pt idx="7">
                  <c:v>421511</c:v>
                </c:pt>
                <c:pt idx="8">
                  <c:v>387741</c:v>
                </c:pt>
                <c:pt idx="9">
                  <c:v>398352</c:v>
                </c:pt>
                <c:pt idx="10">
                  <c:v>378278</c:v>
                </c:pt>
                <c:pt idx="11">
                  <c:v>391761</c:v>
                </c:pt>
              </c:numCache>
            </c:numRef>
          </c:val>
          <c:smooth val="0"/>
          <c:extLst>
            <c:ext xmlns:c16="http://schemas.microsoft.com/office/drawing/2014/chart" uri="{C3380CC4-5D6E-409C-BE32-E72D297353CC}">
              <c16:uniqueId val="{0000000E-86D6-4D44-AEA2-473512C406E6}"/>
            </c:ext>
          </c:extLst>
        </c:ser>
        <c:ser>
          <c:idx val="15"/>
          <c:order val="15"/>
          <c:tx>
            <c:strRef>
              <c:f>Electricité!$R$7</c:f>
              <c:strCache>
                <c:ptCount val="1"/>
                <c:pt idx="0">
                  <c:v>2025</c:v>
                </c:pt>
              </c:strCache>
            </c:strRef>
          </c:tx>
          <c:marker>
            <c:symbol val="none"/>
          </c:marker>
          <c:cat>
            <c:strRef>
              <c:f>Electricité!$B$8:$B$19</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Electricité!$R$8:$R$19</c:f>
              <c:numCache>
                <c:formatCode>#,##0</c:formatCode>
                <c:ptCount val="12"/>
                <c:pt idx="0">
                  <c:v>407741</c:v>
                </c:pt>
                <c:pt idx="1">
                  <c:v>358483</c:v>
                </c:pt>
                <c:pt idx="2">
                  <c:v>384701</c:v>
                </c:pt>
                <c:pt idx="3">
                  <c:v>373267</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F-86D6-4D44-AEA2-473512C406E6}"/>
            </c:ext>
          </c:extLst>
        </c:ser>
        <c:dLbls>
          <c:showLegendKey val="0"/>
          <c:showVal val="0"/>
          <c:showCatName val="0"/>
          <c:showSerName val="0"/>
          <c:showPercent val="0"/>
          <c:showBubbleSize val="0"/>
        </c:dLbls>
        <c:smooth val="0"/>
        <c:axId val="117096448"/>
        <c:axId val="117097984"/>
      </c:lineChart>
      <c:catAx>
        <c:axId val="117096448"/>
        <c:scaling>
          <c:orientation val="minMax"/>
        </c:scaling>
        <c:delete val="0"/>
        <c:axPos val="b"/>
        <c:numFmt formatCode="General" sourceLinked="1"/>
        <c:majorTickMark val="out"/>
        <c:minorTickMark val="none"/>
        <c:tickLblPos val="nextTo"/>
        <c:crossAx val="117097984"/>
        <c:crosses val="autoZero"/>
        <c:auto val="1"/>
        <c:lblAlgn val="ctr"/>
        <c:lblOffset val="100"/>
        <c:noMultiLvlLbl val="0"/>
      </c:catAx>
      <c:valAx>
        <c:axId val="117097984"/>
        <c:scaling>
          <c:orientation val="minMax"/>
        </c:scaling>
        <c:delete val="0"/>
        <c:axPos val="l"/>
        <c:majorGridlines/>
        <c:numFmt formatCode="#,##0" sourceLinked="1"/>
        <c:majorTickMark val="out"/>
        <c:minorTickMark val="none"/>
        <c:tickLblPos val="nextTo"/>
        <c:crossAx val="117096448"/>
        <c:crosses val="autoZero"/>
        <c:crossBetween val="between"/>
      </c:valAx>
    </c:plotArea>
    <c:legend>
      <c:legendPos val="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fr-FR" sz="1400" b="1" i="0" baseline="0">
                <a:effectLst/>
              </a:rPr>
              <a:t>COUT ELECTRIQUE - €HTVA</a:t>
            </a:r>
            <a:endParaRPr lang="fr-FR" sz="1400">
              <a:effectLst/>
            </a:endParaRPr>
          </a:p>
        </c:rich>
      </c:tx>
      <c:overlay val="0"/>
    </c:title>
    <c:autoTitleDeleted val="0"/>
    <c:plotArea>
      <c:layout/>
      <c:barChart>
        <c:barDir val="col"/>
        <c:grouping val="clustered"/>
        <c:varyColors val="0"/>
        <c:ser>
          <c:idx val="1"/>
          <c:order val="0"/>
          <c:spPr>
            <a:solidFill>
              <a:schemeClr val="accent3">
                <a:lumMod val="75000"/>
              </a:schemeClr>
            </a:solidFill>
          </c:spPr>
          <c:invertIfNegative val="0"/>
          <c:cat>
            <c:numRef>
              <c:f>Electricité!$C$7:$R$7</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Electricité!$C$42:$R$42</c:f>
              <c:numCache>
                <c:formatCode>#,##0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F40A-4028-885B-76B3529722A3}"/>
            </c:ext>
          </c:extLst>
        </c:ser>
        <c:dLbls>
          <c:showLegendKey val="0"/>
          <c:showVal val="0"/>
          <c:showCatName val="0"/>
          <c:showSerName val="0"/>
          <c:showPercent val="0"/>
          <c:showBubbleSize val="0"/>
        </c:dLbls>
        <c:gapWidth val="150"/>
        <c:axId val="117208960"/>
        <c:axId val="117210496"/>
      </c:barChart>
      <c:catAx>
        <c:axId val="117208960"/>
        <c:scaling>
          <c:orientation val="minMax"/>
        </c:scaling>
        <c:delete val="0"/>
        <c:axPos val="b"/>
        <c:numFmt formatCode="General" sourceLinked="1"/>
        <c:majorTickMark val="none"/>
        <c:minorTickMark val="none"/>
        <c:tickLblPos val="nextTo"/>
        <c:crossAx val="117210496"/>
        <c:crosses val="autoZero"/>
        <c:auto val="1"/>
        <c:lblAlgn val="ctr"/>
        <c:lblOffset val="100"/>
        <c:noMultiLvlLbl val="0"/>
      </c:catAx>
      <c:valAx>
        <c:axId val="117210496"/>
        <c:scaling>
          <c:orientation val="minMax"/>
        </c:scaling>
        <c:delete val="0"/>
        <c:axPos val="l"/>
        <c:majorGridlines/>
        <c:numFmt formatCode="#,##0" sourceLinked="1"/>
        <c:majorTickMark val="none"/>
        <c:minorTickMark val="none"/>
        <c:tickLblPos val="nextTo"/>
        <c:crossAx val="117208960"/>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Electricité!$C$7</c:f>
              <c:strCache>
                <c:ptCount val="1"/>
                <c:pt idx="0">
                  <c:v>2010</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Electricité!$C$30:$C$41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14C8-43A1-8FEA-652F1F2E491A}"/>
            </c:ext>
          </c:extLst>
        </c:ser>
        <c:ser>
          <c:idx val="1"/>
          <c:order val="1"/>
          <c:tx>
            <c:strRef>
              <c:f>Electricité!$D$7</c:f>
              <c:strCache>
                <c:ptCount val="1"/>
                <c:pt idx="0">
                  <c:v>2011</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Electricité!$D$30:$D$41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14C8-43A1-8FEA-652F1F2E491A}"/>
            </c:ext>
          </c:extLst>
        </c:ser>
        <c:ser>
          <c:idx val="2"/>
          <c:order val="2"/>
          <c:tx>
            <c:strRef>
              <c:f>Electricité!$E$7</c:f>
              <c:strCache>
                <c:ptCount val="1"/>
                <c:pt idx="0">
                  <c:v>2012</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Electricité!$E$30:$E$41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4C8-43A1-8FEA-652F1F2E491A}"/>
            </c:ext>
          </c:extLst>
        </c:ser>
        <c:ser>
          <c:idx val="3"/>
          <c:order val="3"/>
          <c:tx>
            <c:strRef>
              <c:f>Electricité!$F$7</c:f>
              <c:strCache>
                <c:ptCount val="1"/>
                <c:pt idx="0">
                  <c:v>2013</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Electricité!$F$30:$F$41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4C8-43A1-8FEA-652F1F2E491A}"/>
            </c:ext>
          </c:extLst>
        </c:ser>
        <c:ser>
          <c:idx val="4"/>
          <c:order val="4"/>
          <c:tx>
            <c:strRef>
              <c:f>Electricité!$G$7</c:f>
              <c:strCache>
                <c:ptCount val="1"/>
                <c:pt idx="0">
                  <c:v>2014</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Electricité!$G$30:$G$41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4-14C8-43A1-8FEA-652F1F2E491A}"/>
            </c:ext>
          </c:extLst>
        </c:ser>
        <c:ser>
          <c:idx val="5"/>
          <c:order val="5"/>
          <c:tx>
            <c:strRef>
              <c:f>Electricité!$H$7</c:f>
              <c:strCache>
                <c:ptCount val="1"/>
                <c:pt idx="0">
                  <c:v>2015</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Electricité!$H$30:$H$41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5-14C8-43A1-8FEA-652F1F2E491A}"/>
            </c:ext>
          </c:extLst>
        </c:ser>
        <c:ser>
          <c:idx val="6"/>
          <c:order val="6"/>
          <c:tx>
            <c:strRef>
              <c:f>Electricité!$I$7</c:f>
              <c:strCache>
                <c:ptCount val="1"/>
                <c:pt idx="0">
                  <c:v>2016</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Electricité!$I$30:$I$41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6-14C8-43A1-8FEA-652F1F2E491A}"/>
            </c:ext>
          </c:extLst>
        </c:ser>
        <c:ser>
          <c:idx val="7"/>
          <c:order val="7"/>
          <c:tx>
            <c:strRef>
              <c:f>Electricité!$J$7</c:f>
              <c:strCache>
                <c:ptCount val="1"/>
                <c:pt idx="0">
                  <c:v>2017</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Electricité!$J$30:$J$41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7-14C8-43A1-8FEA-652F1F2E491A}"/>
            </c:ext>
          </c:extLst>
        </c:ser>
        <c:ser>
          <c:idx val="8"/>
          <c:order val="8"/>
          <c:tx>
            <c:strRef>
              <c:f>Electricité!$K$7</c:f>
              <c:strCache>
                <c:ptCount val="1"/>
                <c:pt idx="0">
                  <c:v>2018</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Electricité!$K$30:$K$41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8-14C8-43A1-8FEA-652F1F2E491A}"/>
            </c:ext>
          </c:extLst>
        </c:ser>
        <c:ser>
          <c:idx val="9"/>
          <c:order val="9"/>
          <c:tx>
            <c:strRef>
              <c:f>Electricité!$L$7</c:f>
              <c:strCache>
                <c:ptCount val="1"/>
                <c:pt idx="0">
                  <c:v>2019</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Electricité!$L$30:$L$41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9-14C8-43A1-8FEA-652F1F2E491A}"/>
            </c:ext>
          </c:extLst>
        </c:ser>
        <c:ser>
          <c:idx val="10"/>
          <c:order val="10"/>
          <c:tx>
            <c:strRef>
              <c:f>Electricité!$M$7</c:f>
              <c:strCache>
                <c:ptCount val="1"/>
                <c:pt idx="0">
                  <c:v>2020</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Electricité!$M$30:$M$41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A-14C8-43A1-8FEA-652F1F2E491A}"/>
            </c:ext>
          </c:extLst>
        </c:ser>
        <c:ser>
          <c:idx val="11"/>
          <c:order val="11"/>
          <c:tx>
            <c:strRef>
              <c:f>Electricité!$N$7</c:f>
              <c:strCache>
                <c:ptCount val="1"/>
                <c:pt idx="0">
                  <c:v>2021</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Electricité!$N$30:$N$41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B-14C8-43A1-8FEA-652F1F2E491A}"/>
            </c:ext>
          </c:extLst>
        </c:ser>
        <c:ser>
          <c:idx val="12"/>
          <c:order val="12"/>
          <c:tx>
            <c:strRef>
              <c:f>Electricité!$O$7</c:f>
              <c:strCache>
                <c:ptCount val="1"/>
                <c:pt idx="0">
                  <c:v>2022</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Electricité!$O$30:$O$41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C-14C8-43A1-8FEA-652F1F2E491A}"/>
            </c:ext>
          </c:extLst>
        </c:ser>
        <c:ser>
          <c:idx val="13"/>
          <c:order val="13"/>
          <c:tx>
            <c:strRef>
              <c:f>Electricité!$P$7</c:f>
              <c:strCache>
                <c:ptCount val="1"/>
                <c:pt idx="0">
                  <c:v>2023</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Electricité!$P$30:$P$41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D-14C8-43A1-8FEA-652F1F2E491A}"/>
            </c:ext>
          </c:extLst>
        </c:ser>
        <c:ser>
          <c:idx val="14"/>
          <c:order val="14"/>
          <c:tx>
            <c:strRef>
              <c:f>Electricité!$Q$7</c:f>
              <c:strCache>
                <c:ptCount val="1"/>
                <c:pt idx="0">
                  <c:v>2024</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Electricité!$Q$30:$Q$41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E-14C8-43A1-8FEA-652F1F2E491A}"/>
            </c:ext>
          </c:extLst>
        </c:ser>
        <c:ser>
          <c:idx val="15"/>
          <c:order val="15"/>
          <c:tx>
            <c:strRef>
              <c:f>Electricité!$R$7</c:f>
              <c:strCache>
                <c:ptCount val="1"/>
                <c:pt idx="0">
                  <c:v>2025</c:v>
                </c:pt>
              </c:strCache>
            </c:strRef>
          </c:tx>
          <c:marker>
            <c:symbol val="none"/>
          </c:marker>
          <c:cat>
            <c:strRef>
              <c:f>Electricité!$B$30:$B$41</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Electricité!$R$30:$R$41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F-14C8-43A1-8FEA-652F1F2E491A}"/>
            </c:ext>
          </c:extLst>
        </c:ser>
        <c:dLbls>
          <c:showLegendKey val="0"/>
          <c:showVal val="0"/>
          <c:showCatName val="0"/>
          <c:showSerName val="0"/>
          <c:showPercent val="0"/>
          <c:showBubbleSize val="0"/>
        </c:dLbls>
        <c:smooth val="0"/>
        <c:axId val="117614080"/>
        <c:axId val="117615616"/>
      </c:lineChart>
      <c:catAx>
        <c:axId val="117614080"/>
        <c:scaling>
          <c:orientation val="minMax"/>
        </c:scaling>
        <c:delete val="0"/>
        <c:axPos val="b"/>
        <c:numFmt formatCode="General" sourceLinked="1"/>
        <c:majorTickMark val="out"/>
        <c:minorTickMark val="none"/>
        <c:tickLblPos val="nextTo"/>
        <c:crossAx val="117615616"/>
        <c:crosses val="autoZero"/>
        <c:auto val="1"/>
        <c:lblAlgn val="ctr"/>
        <c:lblOffset val="100"/>
        <c:noMultiLvlLbl val="0"/>
      </c:catAx>
      <c:valAx>
        <c:axId val="117615616"/>
        <c:scaling>
          <c:orientation val="minMax"/>
        </c:scaling>
        <c:delete val="0"/>
        <c:axPos val="l"/>
        <c:majorGridlines/>
        <c:numFmt formatCode="#,##0" sourceLinked="1"/>
        <c:majorTickMark val="out"/>
        <c:minorTickMark val="none"/>
        <c:tickLblPos val="nextTo"/>
        <c:crossAx val="117614080"/>
        <c:crosses val="autoZero"/>
        <c:crossBetween val="between"/>
      </c:valAx>
    </c:plotArea>
    <c:legend>
      <c:legendPos val="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fr-FR" sz="1400" b="1" i="0" baseline="0">
                <a:effectLst/>
              </a:rPr>
              <a:t>PRIX DE L'ELECTRICITE - €HTVA / kWh</a:t>
            </a:r>
            <a:endParaRPr lang="fr-FR" sz="1100">
              <a:effectLst/>
            </a:endParaRPr>
          </a:p>
        </c:rich>
      </c:tx>
      <c:overlay val="0"/>
    </c:title>
    <c:autoTitleDeleted val="0"/>
    <c:plotArea>
      <c:layout/>
      <c:barChart>
        <c:barDir val="col"/>
        <c:grouping val="clustered"/>
        <c:varyColors val="0"/>
        <c:ser>
          <c:idx val="1"/>
          <c:order val="0"/>
          <c:spPr>
            <a:solidFill>
              <a:schemeClr val="accent3">
                <a:lumMod val="75000"/>
              </a:schemeClr>
            </a:solidFill>
          </c:spPr>
          <c:invertIfNegative val="0"/>
          <c:cat>
            <c:numRef>
              <c:f>Electricité!$C$7:$R$7</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Electricité!$C$85:$R$85</c:f>
              <c:numCache>
                <c:formatCode>#,##0.000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8391-4747-BA87-CED4016FD00A}"/>
            </c:ext>
          </c:extLst>
        </c:ser>
        <c:dLbls>
          <c:showLegendKey val="0"/>
          <c:showVal val="0"/>
          <c:showCatName val="0"/>
          <c:showSerName val="0"/>
          <c:showPercent val="0"/>
          <c:showBubbleSize val="0"/>
        </c:dLbls>
        <c:gapWidth val="150"/>
        <c:axId val="117632384"/>
        <c:axId val="117642368"/>
      </c:barChart>
      <c:catAx>
        <c:axId val="117632384"/>
        <c:scaling>
          <c:orientation val="minMax"/>
        </c:scaling>
        <c:delete val="0"/>
        <c:axPos val="b"/>
        <c:numFmt formatCode="General" sourceLinked="1"/>
        <c:majorTickMark val="none"/>
        <c:minorTickMark val="none"/>
        <c:tickLblPos val="nextTo"/>
        <c:crossAx val="117642368"/>
        <c:crosses val="autoZero"/>
        <c:auto val="1"/>
        <c:lblAlgn val="ctr"/>
        <c:lblOffset val="100"/>
        <c:noMultiLvlLbl val="0"/>
      </c:catAx>
      <c:valAx>
        <c:axId val="117642368"/>
        <c:scaling>
          <c:orientation val="minMax"/>
        </c:scaling>
        <c:delete val="0"/>
        <c:axPos val="l"/>
        <c:majorGridlines/>
        <c:numFmt formatCode="#,##0.000" sourceLinked="1"/>
        <c:majorTickMark val="none"/>
        <c:minorTickMark val="none"/>
        <c:tickLblPos val="nextTo"/>
        <c:crossAx val="117632384"/>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Electricité!$C$7</c:f>
              <c:strCache>
                <c:ptCount val="1"/>
                <c:pt idx="0">
                  <c:v>2010</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Electricité!$C$72:$C$83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4EAE-482E-A589-4AB0B9321CE3}"/>
            </c:ext>
          </c:extLst>
        </c:ser>
        <c:ser>
          <c:idx val="1"/>
          <c:order val="1"/>
          <c:tx>
            <c:strRef>
              <c:f>Electricité!$D$7</c:f>
              <c:strCache>
                <c:ptCount val="1"/>
                <c:pt idx="0">
                  <c:v>2011</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Electricité!$D$72:$D$83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4EAE-482E-A589-4AB0B9321CE3}"/>
            </c:ext>
          </c:extLst>
        </c:ser>
        <c:ser>
          <c:idx val="2"/>
          <c:order val="2"/>
          <c:tx>
            <c:strRef>
              <c:f>Electricité!$E$7</c:f>
              <c:strCache>
                <c:ptCount val="1"/>
                <c:pt idx="0">
                  <c:v>2012</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Electricité!$E$72:$E$83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4EAE-482E-A589-4AB0B9321CE3}"/>
            </c:ext>
          </c:extLst>
        </c:ser>
        <c:ser>
          <c:idx val="3"/>
          <c:order val="3"/>
          <c:tx>
            <c:strRef>
              <c:f>Electricité!$F$7</c:f>
              <c:strCache>
                <c:ptCount val="1"/>
                <c:pt idx="0">
                  <c:v>2013</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Electricité!$F$72:$F$83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4EAE-482E-A589-4AB0B9321CE3}"/>
            </c:ext>
          </c:extLst>
        </c:ser>
        <c:ser>
          <c:idx val="4"/>
          <c:order val="4"/>
          <c:tx>
            <c:strRef>
              <c:f>Electricité!$G$7</c:f>
              <c:strCache>
                <c:ptCount val="1"/>
                <c:pt idx="0">
                  <c:v>2014</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Electricité!$G$72:$G$83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4-4EAE-482E-A589-4AB0B9321CE3}"/>
            </c:ext>
          </c:extLst>
        </c:ser>
        <c:ser>
          <c:idx val="5"/>
          <c:order val="5"/>
          <c:tx>
            <c:strRef>
              <c:f>Electricité!$H$7</c:f>
              <c:strCache>
                <c:ptCount val="1"/>
                <c:pt idx="0">
                  <c:v>2015</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Electricité!$H$72:$H$83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5-4EAE-482E-A589-4AB0B9321CE3}"/>
            </c:ext>
          </c:extLst>
        </c:ser>
        <c:ser>
          <c:idx val="6"/>
          <c:order val="6"/>
          <c:tx>
            <c:strRef>
              <c:f>Electricité!$I$7</c:f>
              <c:strCache>
                <c:ptCount val="1"/>
                <c:pt idx="0">
                  <c:v>2016</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Electricité!$I$72:$I$83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6-4EAE-482E-A589-4AB0B9321CE3}"/>
            </c:ext>
          </c:extLst>
        </c:ser>
        <c:ser>
          <c:idx val="7"/>
          <c:order val="7"/>
          <c:tx>
            <c:strRef>
              <c:f>Electricité!$J$7</c:f>
              <c:strCache>
                <c:ptCount val="1"/>
                <c:pt idx="0">
                  <c:v>2017</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Electricité!$J$72:$J$83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7-4EAE-482E-A589-4AB0B9321CE3}"/>
            </c:ext>
          </c:extLst>
        </c:ser>
        <c:ser>
          <c:idx val="8"/>
          <c:order val="8"/>
          <c:tx>
            <c:strRef>
              <c:f>Electricité!$K$7</c:f>
              <c:strCache>
                <c:ptCount val="1"/>
                <c:pt idx="0">
                  <c:v>2018</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Electricité!$K$72:$K$83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8-4EAE-482E-A589-4AB0B9321CE3}"/>
            </c:ext>
          </c:extLst>
        </c:ser>
        <c:ser>
          <c:idx val="9"/>
          <c:order val="9"/>
          <c:tx>
            <c:strRef>
              <c:f>Electricité!$L$7</c:f>
              <c:strCache>
                <c:ptCount val="1"/>
                <c:pt idx="0">
                  <c:v>2019</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Electricité!$L$72:$L$83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9-4EAE-482E-A589-4AB0B9321CE3}"/>
            </c:ext>
          </c:extLst>
        </c:ser>
        <c:ser>
          <c:idx val="10"/>
          <c:order val="10"/>
          <c:tx>
            <c:strRef>
              <c:f>Electricité!$M$7</c:f>
              <c:strCache>
                <c:ptCount val="1"/>
                <c:pt idx="0">
                  <c:v>2020</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Electricité!$M$72:$M$83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A-4EAE-482E-A589-4AB0B9321CE3}"/>
            </c:ext>
          </c:extLst>
        </c:ser>
        <c:ser>
          <c:idx val="11"/>
          <c:order val="11"/>
          <c:tx>
            <c:strRef>
              <c:f>Electricité!$N$7</c:f>
              <c:strCache>
                <c:ptCount val="1"/>
                <c:pt idx="0">
                  <c:v>2021</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Electricité!$N$72:$N$83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B-4EAE-482E-A589-4AB0B9321CE3}"/>
            </c:ext>
          </c:extLst>
        </c:ser>
        <c:ser>
          <c:idx val="12"/>
          <c:order val="12"/>
          <c:tx>
            <c:strRef>
              <c:f>Electricité!$O$7</c:f>
              <c:strCache>
                <c:ptCount val="1"/>
                <c:pt idx="0">
                  <c:v>2022</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Electricité!$O$72:$O$83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C-4EAE-482E-A589-4AB0B9321CE3}"/>
            </c:ext>
          </c:extLst>
        </c:ser>
        <c:ser>
          <c:idx val="13"/>
          <c:order val="13"/>
          <c:tx>
            <c:strRef>
              <c:f>Electricité!$P$7</c:f>
              <c:strCache>
                <c:ptCount val="1"/>
                <c:pt idx="0">
                  <c:v>2023</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Electricité!$P$72:$P$83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D-4EAE-482E-A589-4AB0B9321CE3}"/>
            </c:ext>
          </c:extLst>
        </c:ser>
        <c:ser>
          <c:idx val="14"/>
          <c:order val="14"/>
          <c:tx>
            <c:strRef>
              <c:f>Electricité!$Q$7</c:f>
              <c:strCache>
                <c:ptCount val="1"/>
                <c:pt idx="0">
                  <c:v>2024</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Electricité!$Q$72:$Q$83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E-4EAE-482E-A589-4AB0B9321CE3}"/>
            </c:ext>
          </c:extLst>
        </c:ser>
        <c:ser>
          <c:idx val="15"/>
          <c:order val="15"/>
          <c:tx>
            <c:strRef>
              <c:f>Electricité!$R$7</c:f>
              <c:strCache>
                <c:ptCount val="1"/>
                <c:pt idx="0">
                  <c:v>2025</c:v>
                </c:pt>
              </c:strCache>
            </c:strRef>
          </c:tx>
          <c:marker>
            <c:symbol val="none"/>
          </c:marker>
          <c:cat>
            <c:strRef>
              <c:f>Electricité!$B$72:$B$83</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Electricité!$R$72:$R$83</c:f>
              <c:numCache>
                <c:formatCode>#,##0.000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F-4EAE-482E-A589-4AB0B9321CE3}"/>
            </c:ext>
          </c:extLst>
        </c:ser>
        <c:dLbls>
          <c:showLegendKey val="0"/>
          <c:showVal val="0"/>
          <c:showCatName val="0"/>
          <c:showSerName val="0"/>
          <c:showPercent val="0"/>
          <c:showBubbleSize val="0"/>
        </c:dLbls>
        <c:smooth val="0"/>
        <c:axId val="117349376"/>
        <c:axId val="117355264"/>
      </c:lineChart>
      <c:catAx>
        <c:axId val="117349376"/>
        <c:scaling>
          <c:orientation val="minMax"/>
        </c:scaling>
        <c:delete val="0"/>
        <c:axPos val="b"/>
        <c:numFmt formatCode="General" sourceLinked="1"/>
        <c:majorTickMark val="out"/>
        <c:minorTickMark val="none"/>
        <c:tickLblPos val="nextTo"/>
        <c:crossAx val="117355264"/>
        <c:crosses val="autoZero"/>
        <c:auto val="1"/>
        <c:lblAlgn val="ctr"/>
        <c:lblOffset val="100"/>
        <c:noMultiLvlLbl val="0"/>
      </c:catAx>
      <c:valAx>
        <c:axId val="117355264"/>
        <c:scaling>
          <c:orientation val="minMax"/>
        </c:scaling>
        <c:delete val="0"/>
        <c:axPos val="l"/>
        <c:majorGridlines/>
        <c:numFmt formatCode="#,##0.000" sourceLinked="1"/>
        <c:majorTickMark val="out"/>
        <c:minorTickMark val="none"/>
        <c:tickLblPos val="nextTo"/>
        <c:crossAx val="117349376"/>
        <c:crosses val="autoZero"/>
        <c:crossBetween val="between"/>
      </c:valAx>
    </c:plotArea>
    <c:legend>
      <c:legendPos val="t"/>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fr-FR" sz="1400" b="1" i="0" baseline="0">
                <a:effectLst/>
              </a:rPr>
              <a:t>EMISSION ELECTRIQUE - kgCO2</a:t>
            </a:r>
            <a:endParaRPr lang="fr-FR" sz="1400">
              <a:effectLst/>
            </a:endParaRPr>
          </a:p>
        </c:rich>
      </c:tx>
      <c:overlay val="0"/>
    </c:title>
    <c:autoTitleDeleted val="0"/>
    <c:plotArea>
      <c:layout/>
      <c:barChart>
        <c:barDir val="col"/>
        <c:grouping val="clustered"/>
        <c:varyColors val="0"/>
        <c:ser>
          <c:idx val="1"/>
          <c:order val="0"/>
          <c:spPr>
            <a:solidFill>
              <a:schemeClr val="accent3">
                <a:lumMod val="75000"/>
              </a:schemeClr>
            </a:solidFill>
          </c:spPr>
          <c:invertIfNegative val="0"/>
          <c:cat>
            <c:numRef>
              <c:f>Electricité!$C$7:$R$7</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Electricité!$C$63:$R$63</c:f>
              <c:numCache>
                <c:formatCode>#,##0_ ;\-#,##0\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93A8-4829-BB71-0EEBFC3D9BAB}"/>
            </c:ext>
          </c:extLst>
        </c:ser>
        <c:dLbls>
          <c:showLegendKey val="0"/>
          <c:showVal val="0"/>
          <c:showCatName val="0"/>
          <c:showSerName val="0"/>
          <c:showPercent val="0"/>
          <c:showBubbleSize val="0"/>
        </c:dLbls>
        <c:gapWidth val="150"/>
        <c:axId val="117396992"/>
        <c:axId val="117398528"/>
      </c:barChart>
      <c:catAx>
        <c:axId val="117396992"/>
        <c:scaling>
          <c:orientation val="minMax"/>
        </c:scaling>
        <c:delete val="0"/>
        <c:axPos val="b"/>
        <c:numFmt formatCode="General" sourceLinked="1"/>
        <c:majorTickMark val="none"/>
        <c:minorTickMark val="none"/>
        <c:tickLblPos val="nextTo"/>
        <c:crossAx val="117398528"/>
        <c:crosses val="autoZero"/>
        <c:auto val="1"/>
        <c:lblAlgn val="ctr"/>
        <c:lblOffset val="100"/>
        <c:noMultiLvlLbl val="0"/>
      </c:catAx>
      <c:valAx>
        <c:axId val="117398528"/>
        <c:scaling>
          <c:orientation val="minMax"/>
        </c:scaling>
        <c:delete val="0"/>
        <c:axPos val="l"/>
        <c:majorGridlines/>
        <c:numFmt formatCode="#,##0_ ;\-#,##0\ " sourceLinked="1"/>
        <c:majorTickMark val="none"/>
        <c:minorTickMark val="none"/>
        <c:tickLblPos val="nextTo"/>
        <c:crossAx val="117396992"/>
        <c:crosses val="autoZero"/>
        <c:crossBetween val="between"/>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Electricité!$C$7</c:f>
              <c:strCache>
                <c:ptCount val="1"/>
                <c:pt idx="0">
                  <c:v>2010</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Electricité!$C$51:$C$62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F5CA-4733-98A2-61CC5B7CD08D}"/>
            </c:ext>
          </c:extLst>
        </c:ser>
        <c:ser>
          <c:idx val="1"/>
          <c:order val="1"/>
          <c:tx>
            <c:strRef>
              <c:f>Electricité!$D$7</c:f>
              <c:strCache>
                <c:ptCount val="1"/>
                <c:pt idx="0">
                  <c:v>2011</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Electricité!$D$51:$D$62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F5CA-4733-98A2-61CC5B7CD08D}"/>
            </c:ext>
          </c:extLst>
        </c:ser>
        <c:ser>
          <c:idx val="2"/>
          <c:order val="2"/>
          <c:tx>
            <c:strRef>
              <c:f>Electricité!$E$7</c:f>
              <c:strCache>
                <c:ptCount val="1"/>
                <c:pt idx="0">
                  <c:v>2012</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Electricité!$E$51:$E$62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F5CA-4733-98A2-61CC5B7CD08D}"/>
            </c:ext>
          </c:extLst>
        </c:ser>
        <c:ser>
          <c:idx val="3"/>
          <c:order val="3"/>
          <c:tx>
            <c:strRef>
              <c:f>Electricité!$F$7</c:f>
              <c:strCache>
                <c:ptCount val="1"/>
                <c:pt idx="0">
                  <c:v>2013</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Electricité!$F$51:$F$62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F5CA-4733-98A2-61CC5B7CD08D}"/>
            </c:ext>
          </c:extLst>
        </c:ser>
        <c:ser>
          <c:idx val="4"/>
          <c:order val="4"/>
          <c:tx>
            <c:strRef>
              <c:f>Electricité!$G$7</c:f>
              <c:strCache>
                <c:ptCount val="1"/>
                <c:pt idx="0">
                  <c:v>2014</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Electricité!$G$51:$G$62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4-F5CA-4733-98A2-61CC5B7CD08D}"/>
            </c:ext>
          </c:extLst>
        </c:ser>
        <c:ser>
          <c:idx val="5"/>
          <c:order val="5"/>
          <c:tx>
            <c:strRef>
              <c:f>Electricité!$H$7</c:f>
              <c:strCache>
                <c:ptCount val="1"/>
                <c:pt idx="0">
                  <c:v>2015</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Electricité!$H$51:$H$62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5-F5CA-4733-98A2-61CC5B7CD08D}"/>
            </c:ext>
          </c:extLst>
        </c:ser>
        <c:ser>
          <c:idx val="6"/>
          <c:order val="6"/>
          <c:tx>
            <c:strRef>
              <c:f>Electricité!$I$7</c:f>
              <c:strCache>
                <c:ptCount val="1"/>
                <c:pt idx="0">
                  <c:v>2016</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Electricité!$I$51:$I$62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6-F5CA-4733-98A2-61CC5B7CD08D}"/>
            </c:ext>
          </c:extLst>
        </c:ser>
        <c:ser>
          <c:idx val="7"/>
          <c:order val="7"/>
          <c:tx>
            <c:strRef>
              <c:f>Electricité!$J$7</c:f>
              <c:strCache>
                <c:ptCount val="1"/>
                <c:pt idx="0">
                  <c:v>2017</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Electricité!$J$51:$J$62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7-F5CA-4733-98A2-61CC5B7CD08D}"/>
            </c:ext>
          </c:extLst>
        </c:ser>
        <c:ser>
          <c:idx val="8"/>
          <c:order val="8"/>
          <c:tx>
            <c:strRef>
              <c:f>Electricité!$K$7</c:f>
              <c:strCache>
                <c:ptCount val="1"/>
                <c:pt idx="0">
                  <c:v>2018</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Electricité!$K$51:$K$62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8-F5CA-4733-98A2-61CC5B7CD08D}"/>
            </c:ext>
          </c:extLst>
        </c:ser>
        <c:ser>
          <c:idx val="9"/>
          <c:order val="9"/>
          <c:tx>
            <c:strRef>
              <c:f>Electricité!$L$7</c:f>
              <c:strCache>
                <c:ptCount val="1"/>
                <c:pt idx="0">
                  <c:v>2019</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Electricité!$L$51:$L$62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9-F5CA-4733-98A2-61CC5B7CD08D}"/>
            </c:ext>
          </c:extLst>
        </c:ser>
        <c:ser>
          <c:idx val="10"/>
          <c:order val="10"/>
          <c:tx>
            <c:strRef>
              <c:f>Electricité!$M$7</c:f>
              <c:strCache>
                <c:ptCount val="1"/>
                <c:pt idx="0">
                  <c:v>2020</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Electricité!$M$51:$M$62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A-F5CA-4733-98A2-61CC5B7CD08D}"/>
            </c:ext>
          </c:extLst>
        </c:ser>
        <c:ser>
          <c:idx val="11"/>
          <c:order val="11"/>
          <c:tx>
            <c:strRef>
              <c:f>Electricité!$N$7</c:f>
              <c:strCache>
                <c:ptCount val="1"/>
                <c:pt idx="0">
                  <c:v>2021</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Electricité!$N$51:$N$62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B-F5CA-4733-98A2-61CC5B7CD08D}"/>
            </c:ext>
          </c:extLst>
        </c:ser>
        <c:ser>
          <c:idx val="12"/>
          <c:order val="12"/>
          <c:tx>
            <c:strRef>
              <c:f>Electricité!$O$7</c:f>
              <c:strCache>
                <c:ptCount val="1"/>
                <c:pt idx="0">
                  <c:v>2022</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Electricité!$O$51:$O$62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C-F5CA-4733-98A2-61CC5B7CD08D}"/>
            </c:ext>
          </c:extLst>
        </c:ser>
        <c:ser>
          <c:idx val="13"/>
          <c:order val="13"/>
          <c:tx>
            <c:strRef>
              <c:f>Electricité!$P$7</c:f>
              <c:strCache>
                <c:ptCount val="1"/>
                <c:pt idx="0">
                  <c:v>2023</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Electricité!$P$51:$P$62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D-F5CA-4733-98A2-61CC5B7CD08D}"/>
            </c:ext>
          </c:extLst>
        </c:ser>
        <c:ser>
          <c:idx val="14"/>
          <c:order val="14"/>
          <c:tx>
            <c:strRef>
              <c:f>Electricité!$Q$7</c:f>
              <c:strCache>
                <c:ptCount val="1"/>
                <c:pt idx="0">
                  <c:v>2024</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Electricité!$Q$51:$Q$62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E-F5CA-4733-98A2-61CC5B7CD08D}"/>
            </c:ext>
          </c:extLst>
        </c:ser>
        <c:ser>
          <c:idx val="15"/>
          <c:order val="15"/>
          <c:tx>
            <c:strRef>
              <c:f>Electricité!$R$7</c:f>
              <c:strCache>
                <c:ptCount val="1"/>
                <c:pt idx="0">
                  <c:v>2025</c:v>
                </c:pt>
              </c:strCache>
            </c:strRef>
          </c:tx>
          <c:marker>
            <c:symbol val="none"/>
          </c:marker>
          <c:cat>
            <c:strRef>
              <c:f>Electricité!$B$51:$B$62</c:f>
              <c:strCache>
                <c:ptCount val="12"/>
                <c:pt idx="0">
                  <c:v>Janvier</c:v>
                </c:pt>
                <c:pt idx="1">
                  <c:v>Février</c:v>
                </c:pt>
                <c:pt idx="2">
                  <c:v>Mars</c:v>
                </c:pt>
                <c:pt idx="3">
                  <c:v>Avril</c:v>
                </c:pt>
                <c:pt idx="4">
                  <c:v>Mai</c:v>
                </c:pt>
                <c:pt idx="5">
                  <c:v>Juin</c:v>
                </c:pt>
                <c:pt idx="6">
                  <c:v>Juillet</c:v>
                </c:pt>
                <c:pt idx="7">
                  <c:v>Août</c:v>
                </c:pt>
                <c:pt idx="8">
                  <c:v>Septembre</c:v>
                </c:pt>
                <c:pt idx="9">
                  <c:v>Octobre</c:v>
                </c:pt>
                <c:pt idx="10">
                  <c:v>Novembre</c:v>
                </c:pt>
                <c:pt idx="11">
                  <c:v>Décembre</c:v>
                </c:pt>
              </c:strCache>
            </c:strRef>
          </c:cat>
          <c:val>
            <c:numRef>
              <c:f>Electricité!$R$51:$R$62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F-F5CA-4733-98A2-61CC5B7CD08D}"/>
            </c:ext>
          </c:extLst>
        </c:ser>
        <c:dLbls>
          <c:showLegendKey val="0"/>
          <c:showVal val="0"/>
          <c:showCatName val="0"/>
          <c:showSerName val="0"/>
          <c:showPercent val="0"/>
          <c:showBubbleSize val="0"/>
        </c:dLbls>
        <c:smooth val="0"/>
        <c:axId val="117539968"/>
        <c:axId val="117541504"/>
      </c:lineChart>
      <c:catAx>
        <c:axId val="117539968"/>
        <c:scaling>
          <c:orientation val="minMax"/>
        </c:scaling>
        <c:delete val="0"/>
        <c:axPos val="b"/>
        <c:numFmt formatCode="General" sourceLinked="1"/>
        <c:majorTickMark val="out"/>
        <c:minorTickMark val="none"/>
        <c:tickLblPos val="nextTo"/>
        <c:crossAx val="117541504"/>
        <c:crosses val="autoZero"/>
        <c:auto val="1"/>
        <c:lblAlgn val="ctr"/>
        <c:lblOffset val="100"/>
        <c:noMultiLvlLbl val="0"/>
      </c:catAx>
      <c:valAx>
        <c:axId val="117541504"/>
        <c:scaling>
          <c:orientation val="minMax"/>
        </c:scaling>
        <c:delete val="0"/>
        <c:axPos val="l"/>
        <c:majorGridlines/>
        <c:numFmt formatCode="#,##0" sourceLinked="1"/>
        <c:majorTickMark val="out"/>
        <c:minorTickMark val="none"/>
        <c:tickLblPos val="nextTo"/>
        <c:crossAx val="117539968"/>
        <c:crosses val="autoZero"/>
        <c:crossBetween val="between"/>
      </c:valAx>
    </c:plotArea>
    <c:legend>
      <c:legendPos val="t"/>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fr-FR" sz="1400" b="1" i="0" baseline="0">
                <a:effectLst/>
              </a:rPr>
              <a:t>DIFFERENCE ELECTRICITE - "FACTURES vs INDEX" - %</a:t>
            </a:r>
            <a:endParaRPr lang="fr-FR" sz="1100">
              <a:effectLst/>
            </a:endParaRPr>
          </a:p>
        </c:rich>
      </c:tx>
      <c:overlay val="0"/>
    </c:title>
    <c:autoTitleDeleted val="0"/>
    <c:plotArea>
      <c:layout/>
      <c:barChart>
        <c:barDir val="col"/>
        <c:grouping val="clustered"/>
        <c:varyColors val="0"/>
        <c:ser>
          <c:idx val="1"/>
          <c:order val="0"/>
          <c:spPr>
            <a:solidFill>
              <a:schemeClr val="accent3">
                <a:lumMod val="75000"/>
              </a:schemeClr>
            </a:solidFill>
          </c:spPr>
          <c:invertIfNegative val="0"/>
          <c:cat>
            <c:numRef>
              <c:f>Electricité!$C$7:$R$7</c:f>
              <c:numCache>
                <c:formatCode>General</c:formatCode>
                <c:ptCount val="16"/>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numCache>
            </c:numRef>
          </c:cat>
          <c:val>
            <c:numRef>
              <c:f>Electricité!$C$137:$R$137</c:f>
              <c:numCache>
                <c:formatCode>0%</c:formatCode>
                <c:ptCount val="16"/>
                <c:pt idx="0">
                  <c:v>0</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numCache>
            </c:numRef>
          </c:val>
          <c:extLst>
            <c:ext xmlns:c16="http://schemas.microsoft.com/office/drawing/2014/chart" uri="{C3380CC4-5D6E-409C-BE32-E72D297353CC}">
              <c16:uniqueId val="{00000000-C8E4-4753-89F7-2C91ECBB6743}"/>
            </c:ext>
          </c:extLst>
        </c:ser>
        <c:dLbls>
          <c:showLegendKey val="0"/>
          <c:showVal val="0"/>
          <c:showCatName val="0"/>
          <c:showSerName val="0"/>
          <c:showPercent val="0"/>
          <c:showBubbleSize val="0"/>
        </c:dLbls>
        <c:gapWidth val="150"/>
        <c:axId val="117562368"/>
        <c:axId val="117564160"/>
      </c:barChart>
      <c:catAx>
        <c:axId val="117562368"/>
        <c:scaling>
          <c:orientation val="minMax"/>
        </c:scaling>
        <c:delete val="0"/>
        <c:axPos val="b"/>
        <c:numFmt formatCode="General" sourceLinked="1"/>
        <c:majorTickMark val="none"/>
        <c:minorTickMark val="none"/>
        <c:tickLblPos val="nextTo"/>
        <c:crossAx val="117564160"/>
        <c:crosses val="autoZero"/>
        <c:auto val="1"/>
        <c:lblAlgn val="ctr"/>
        <c:lblOffset val="100"/>
        <c:noMultiLvlLbl val="0"/>
      </c:catAx>
      <c:valAx>
        <c:axId val="117564160"/>
        <c:scaling>
          <c:orientation val="minMax"/>
        </c:scaling>
        <c:delete val="0"/>
        <c:axPos val="l"/>
        <c:majorGridlines/>
        <c:numFmt formatCode="0%" sourceLinked="1"/>
        <c:majorTickMark val="none"/>
        <c:minorTickMark val="none"/>
        <c:tickLblPos val="nextTo"/>
        <c:crossAx val="117562368"/>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18</xdr:col>
      <xdr:colOff>212910</xdr:colOff>
      <xdr:row>4</xdr:row>
      <xdr:rowOff>186019</xdr:rowOff>
    </xdr:from>
    <xdr:to>
      <xdr:col>25</xdr:col>
      <xdr:colOff>582706</xdr:colOff>
      <xdr:row>26</xdr:row>
      <xdr:rowOff>11206</xdr:rowOff>
    </xdr:to>
    <xdr:graphicFrame macro="">
      <xdr:nvGraphicFramePr>
        <xdr:cNvPr id="4" name="Graphique 3">
          <a:extLst>
            <a:ext uri="{FF2B5EF4-FFF2-40B4-BE49-F238E27FC236}">
              <a16:creationId xmlns:a16="http://schemas.microsoft.com/office/drawing/2014/main" id="{00000000-0008-0000-08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26</xdr:col>
      <xdr:colOff>22411</xdr:colOff>
      <xdr:row>4</xdr:row>
      <xdr:rowOff>186018</xdr:rowOff>
    </xdr:from>
    <xdr:to>
      <xdr:col>35</xdr:col>
      <xdr:colOff>145676</xdr:colOff>
      <xdr:row>26</xdr:row>
      <xdr:rowOff>11206</xdr:rowOff>
    </xdr:to>
    <xdr:graphicFrame macro="">
      <xdr:nvGraphicFramePr>
        <xdr:cNvPr id="8" name="Graphique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235323</xdr:colOff>
      <xdr:row>27</xdr:row>
      <xdr:rowOff>0</xdr:rowOff>
    </xdr:from>
    <xdr:to>
      <xdr:col>25</xdr:col>
      <xdr:colOff>605119</xdr:colOff>
      <xdr:row>47</xdr:row>
      <xdr:rowOff>11206</xdr:rowOff>
    </xdr:to>
    <xdr:graphicFrame macro="">
      <xdr:nvGraphicFramePr>
        <xdr:cNvPr id="10" name="Graphique 9">
          <a:extLst>
            <a:ext uri="{FF2B5EF4-FFF2-40B4-BE49-F238E27FC236}">
              <a16:creationId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26</xdr:col>
      <xdr:colOff>44824</xdr:colOff>
      <xdr:row>27</xdr:row>
      <xdr:rowOff>1680</xdr:rowOff>
    </xdr:from>
    <xdr:to>
      <xdr:col>35</xdr:col>
      <xdr:colOff>168089</xdr:colOff>
      <xdr:row>47</xdr:row>
      <xdr:rowOff>878</xdr:rowOff>
    </xdr:to>
    <xdr:graphicFrame macro="">
      <xdr:nvGraphicFramePr>
        <xdr:cNvPr id="11" name="Graphique 10">
          <a:extLst>
            <a:ext uri="{FF2B5EF4-FFF2-40B4-BE49-F238E27FC236}">
              <a16:creationId xmlns:a16="http://schemas.microsoft.com/office/drawing/2014/main" id="{00000000-0008-0000-08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257735</xdr:colOff>
      <xdr:row>69</xdr:row>
      <xdr:rowOff>0</xdr:rowOff>
    </xdr:from>
    <xdr:to>
      <xdr:col>25</xdr:col>
      <xdr:colOff>627531</xdr:colOff>
      <xdr:row>91</xdr:row>
      <xdr:rowOff>33618</xdr:rowOff>
    </xdr:to>
    <xdr:graphicFrame macro="">
      <xdr:nvGraphicFramePr>
        <xdr:cNvPr id="12" name="Graphique 11">
          <a:extLst>
            <a:ext uri="{FF2B5EF4-FFF2-40B4-BE49-F238E27FC236}">
              <a16:creationId xmlns:a16="http://schemas.microsoft.com/office/drawing/2014/main"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26</xdr:col>
      <xdr:colOff>67236</xdr:colOff>
      <xdr:row>69</xdr:row>
      <xdr:rowOff>0</xdr:rowOff>
    </xdr:from>
    <xdr:to>
      <xdr:col>35</xdr:col>
      <xdr:colOff>190501</xdr:colOff>
      <xdr:row>91</xdr:row>
      <xdr:rowOff>11206</xdr:rowOff>
    </xdr:to>
    <xdr:graphicFrame macro="">
      <xdr:nvGraphicFramePr>
        <xdr:cNvPr id="13" name="Graphique 12">
          <a:extLst>
            <a:ext uri="{FF2B5EF4-FFF2-40B4-BE49-F238E27FC236}">
              <a16:creationId xmlns:a16="http://schemas.microsoft.com/office/drawing/2014/main"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18</xdr:col>
      <xdr:colOff>224117</xdr:colOff>
      <xdr:row>48</xdr:row>
      <xdr:rowOff>0</xdr:rowOff>
    </xdr:from>
    <xdr:to>
      <xdr:col>25</xdr:col>
      <xdr:colOff>593913</xdr:colOff>
      <xdr:row>67</xdr:row>
      <xdr:rowOff>179294</xdr:rowOff>
    </xdr:to>
    <xdr:graphicFrame macro="">
      <xdr:nvGraphicFramePr>
        <xdr:cNvPr id="9" name="Graphique 8">
          <a:extLst>
            <a:ext uri="{FF2B5EF4-FFF2-40B4-BE49-F238E27FC236}">
              <a16:creationId xmlns:a16="http://schemas.microsoft.com/office/drawing/2014/main"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26</xdr:col>
      <xdr:colOff>33618</xdr:colOff>
      <xdr:row>48</xdr:row>
      <xdr:rowOff>1680</xdr:rowOff>
    </xdr:from>
    <xdr:to>
      <xdr:col>35</xdr:col>
      <xdr:colOff>156883</xdr:colOff>
      <xdr:row>68</xdr:row>
      <xdr:rowOff>878</xdr:rowOff>
    </xdr:to>
    <xdr:graphicFrame macro="">
      <xdr:nvGraphicFramePr>
        <xdr:cNvPr id="14" name="Graphique 13">
          <a:extLst>
            <a:ext uri="{FF2B5EF4-FFF2-40B4-BE49-F238E27FC236}">
              <a16:creationId xmlns:a16="http://schemas.microsoft.com/office/drawing/2014/main"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xdr:col>
      <xdr:colOff>280148</xdr:colOff>
      <xdr:row>128</xdr:row>
      <xdr:rowOff>403411</xdr:rowOff>
    </xdr:from>
    <xdr:to>
      <xdr:col>25</xdr:col>
      <xdr:colOff>649944</xdr:colOff>
      <xdr:row>137</xdr:row>
      <xdr:rowOff>78441</xdr:rowOff>
    </xdr:to>
    <xdr:graphicFrame macro="">
      <xdr:nvGraphicFramePr>
        <xdr:cNvPr id="15" name="Graphique 14">
          <a:extLst>
            <a:ext uri="{FF2B5EF4-FFF2-40B4-BE49-F238E27FC236}">
              <a16:creationId xmlns:a16="http://schemas.microsoft.com/office/drawing/2014/main"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27</xdr:col>
      <xdr:colOff>11206</xdr:colOff>
      <xdr:row>111</xdr:row>
      <xdr:rowOff>190499</xdr:rowOff>
    </xdr:from>
    <xdr:to>
      <xdr:col>35</xdr:col>
      <xdr:colOff>291352</xdr:colOff>
      <xdr:row>128</xdr:row>
      <xdr:rowOff>0</xdr:rowOff>
    </xdr:to>
    <xdr:graphicFrame macro="">
      <xdr:nvGraphicFramePr>
        <xdr:cNvPr id="16" name="Graphique 15">
          <a:extLst>
            <a:ext uri="{FF2B5EF4-FFF2-40B4-BE49-F238E27FC236}">
              <a16:creationId xmlns:a16="http://schemas.microsoft.com/office/drawing/2014/main"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18</xdr:col>
      <xdr:colOff>224117</xdr:colOff>
      <xdr:row>111</xdr:row>
      <xdr:rowOff>190501</xdr:rowOff>
    </xdr:from>
    <xdr:to>
      <xdr:col>26</xdr:col>
      <xdr:colOff>560294</xdr:colOff>
      <xdr:row>128</xdr:row>
      <xdr:rowOff>0</xdr:rowOff>
    </xdr:to>
    <xdr:graphicFrame macro="">
      <xdr:nvGraphicFramePr>
        <xdr:cNvPr id="17" name="Graphique 16">
          <a:extLst>
            <a:ext uri="{FF2B5EF4-FFF2-40B4-BE49-F238E27FC236}">
              <a16:creationId xmlns:a16="http://schemas.microsoft.com/office/drawing/2014/main"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sheetPr>
  <dimension ref="A1:AS186"/>
  <sheetViews>
    <sheetView showGridLines="0" tabSelected="1" topLeftCell="E1" zoomScaleNormal="100" workbookViewId="0">
      <selection activeCell="I23" sqref="I23"/>
    </sheetView>
  </sheetViews>
  <sheetFormatPr baseColWidth="10" defaultRowHeight="15" x14ac:dyDescent="0.25"/>
  <cols>
    <col min="1" max="1" width="3.85546875" style="1" customWidth="1"/>
    <col min="2" max="2" width="24.140625" style="18" bestFit="1" customWidth="1"/>
    <col min="3" max="18" width="10.85546875" customWidth="1"/>
    <col min="19" max="34" width="10.85546875" style="1"/>
  </cols>
  <sheetData>
    <row r="1" spans="1:19" s="1" customFormat="1" ht="16.5" customHeight="1" x14ac:dyDescent="0.25">
      <c r="A1" s="4"/>
      <c r="B1" s="7"/>
      <c r="C1" s="4"/>
      <c r="D1" s="4"/>
      <c r="E1" s="4"/>
      <c r="F1" s="4"/>
      <c r="G1" s="4"/>
      <c r="H1" s="4"/>
      <c r="I1" s="4"/>
      <c r="J1" s="4"/>
      <c r="K1" s="4"/>
      <c r="L1" s="4"/>
      <c r="M1" s="4"/>
      <c r="N1" s="4"/>
      <c r="O1" s="4"/>
      <c r="P1" s="4"/>
      <c r="Q1" s="4"/>
      <c r="R1" s="4"/>
    </row>
    <row r="2" spans="1:19" s="1" customFormat="1" ht="144" customHeight="1" x14ac:dyDescent="0.25">
      <c r="A2" s="4"/>
      <c r="B2" s="160" t="s">
        <v>40</v>
      </c>
      <c r="C2" s="163"/>
      <c r="D2" s="163"/>
      <c r="E2" s="163"/>
      <c r="F2" s="163"/>
      <c r="G2" s="163"/>
      <c r="H2" s="163"/>
      <c r="I2" s="163"/>
      <c r="J2" s="163"/>
      <c r="K2" s="163"/>
      <c r="L2" s="163"/>
      <c r="M2" s="163"/>
      <c r="N2" s="163"/>
      <c r="O2" s="163"/>
      <c r="P2" s="163"/>
      <c r="Q2" s="163"/>
      <c r="R2" s="164"/>
    </row>
    <row r="3" spans="1:19" s="1" customFormat="1" ht="15.75" thickBot="1" x14ac:dyDescent="0.3">
      <c r="A3" s="4"/>
      <c r="B3" s="7"/>
      <c r="C3" s="4"/>
      <c r="D3" s="4"/>
      <c r="E3" s="4"/>
      <c r="F3" s="4"/>
      <c r="G3" s="4"/>
      <c r="H3" s="4"/>
      <c r="I3" s="4"/>
      <c r="J3" s="4"/>
      <c r="K3" s="4"/>
      <c r="L3" s="4"/>
      <c r="M3" s="4"/>
      <c r="N3" s="4"/>
      <c r="O3" s="4"/>
      <c r="P3" s="4"/>
      <c r="Q3" s="4"/>
      <c r="R3" s="4"/>
    </row>
    <row r="4" spans="1:19" s="1" customFormat="1" ht="29.25" customHeight="1" thickBot="1" x14ac:dyDescent="0.3">
      <c r="A4" s="4"/>
      <c r="B4" s="171" t="s">
        <v>28</v>
      </c>
      <c r="C4" s="172"/>
      <c r="D4" s="172"/>
      <c r="E4" s="172"/>
      <c r="F4" s="172"/>
      <c r="G4" s="172"/>
      <c r="H4" s="172"/>
      <c r="I4" s="172"/>
      <c r="J4" s="172"/>
      <c r="K4" s="172"/>
      <c r="L4" s="172"/>
      <c r="M4" s="172"/>
      <c r="N4" s="172"/>
      <c r="O4" s="172"/>
      <c r="P4" s="172"/>
      <c r="Q4" s="172"/>
      <c r="R4" s="173"/>
      <c r="S4" s="159" t="s">
        <v>42</v>
      </c>
    </row>
    <row r="5" spans="1:19" s="1" customFormat="1" ht="15.75" thickBot="1" x14ac:dyDescent="0.3">
      <c r="A5" s="4"/>
      <c r="B5" s="7"/>
      <c r="C5" s="4"/>
      <c r="D5" s="4"/>
      <c r="E5" s="4"/>
      <c r="F5" s="4"/>
      <c r="G5" s="4"/>
      <c r="H5" s="4"/>
      <c r="I5" s="4"/>
      <c r="J5" s="4"/>
      <c r="K5" s="4"/>
      <c r="L5" s="4"/>
      <c r="M5" s="4"/>
      <c r="N5" s="4"/>
      <c r="O5" s="4"/>
      <c r="P5" s="4"/>
      <c r="Q5" s="4"/>
      <c r="R5" s="4"/>
    </row>
    <row r="6" spans="1:19" s="2" customFormat="1" ht="24.6" customHeight="1" thickBot="1" x14ac:dyDescent="0.3">
      <c r="A6" s="8"/>
      <c r="B6" s="168" t="s">
        <v>16</v>
      </c>
      <c r="C6" s="169"/>
      <c r="D6" s="169"/>
      <c r="E6" s="169"/>
      <c r="F6" s="169"/>
      <c r="G6" s="169"/>
      <c r="H6" s="169"/>
      <c r="I6" s="169"/>
      <c r="J6" s="169"/>
      <c r="K6" s="169"/>
      <c r="L6" s="169"/>
      <c r="M6" s="169"/>
      <c r="N6" s="169"/>
      <c r="O6" s="169"/>
      <c r="P6" s="169"/>
      <c r="Q6" s="169"/>
      <c r="R6" s="170"/>
    </row>
    <row r="7" spans="1:19" s="2" customFormat="1" ht="15.75" thickBot="1" x14ac:dyDescent="0.3">
      <c r="A7" s="34"/>
      <c r="B7" s="9" t="s">
        <v>14</v>
      </c>
      <c r="C7" s="37">
        <v>2010</v>
      </c>
      <c r="D7" s="38">
        <v>2011</v>
      </c>
      <c r="E7" s="38">
        <v>2012</v>
      </c>
      <c r="F7" s="38">
        <v>2013</v>
      </c>
      <c r="G7" s="38">
        <v>2014</v>
      </c>
      <c r="H7" s="38">
        <v>2015</v>
      </c>
      <c r="I7" s="38">
        <v>2016</v>
      </c>
      <c r="J7" s="38">
        <v>2017</v>
      </c>
      <c r="K7" s="38">
        <v>2018</v>
      </c>
      <c r="L7" s="38">
        <v>2019</v>
      </c>
      <c r="M7" s="38">
        <v>2020</v>
      </c>
      <c r="N7" s="38">
        <v>2021</v>
      </c>
      <c r="O7" s="38">
        <v>2022</v>
      </c>
      <c r="P7" s="38">
        <v>2023</v>
      </c>
      <c r="Q7" s="38">
        <v>2024</v>
      </c>
      <c r="R7" s="39">
        <v>2025</v>
      </c>
    </row>
    <row r="8" spans="1:19" s="2" customFormat="1" x14ac:dyDescent="0.25">
      <c r="A8" s="34"/>
      <c r="B8" s="24" t="s">
        <v>0</v>
      </c>
      <c r="C8" s="79">
        <v>0</v>
      </c>
      <c r="D8" s="80">
        <v>0</v>
      </c>
      <c r="E8" s="80">
        <v>0</v>
      </c>
      <c r="F8" s="80">
        <v>0</v>
      </c>
      <c r="G8" s="80">
        <v>0</v>
      </c>
      <c r="H8" s="80">
        <v>0</v>
      </c>
      <c r="I8" s="80">
        <v>0</v>
      </c>
      <c r="J8" s="80">
        <v>0</v>
      </c>
      <c r="K8" s="119">
        <v>0</v>
      </c>
      <c r="L8" s="119">
        <v>0</v>
      </c>
      <c r="M8" s="119">
        <v>0</v>
      </c>
      <c r="N8" s="119">
        <v>0</v>
      </c>
      <c r="O8" s="80">
        <v>0</v>
      </c>
      <c r="P8" s="80">
        <v>0</v>
      </c>
      <c r="Q8" s="80">
        <v>416435</v>
      </c>
      <c r="R8" s="76">
        <v>407741</v>
      </c>
    </row>
    <row r="9" spans="1:19" s="2" customFormat="1" x14ac:dyDescent="0.25">
      <c r="A9" s="34"/>
      <c r="B9" s="25" t="s">
        <v>1</v>
      </c>
      <c r="C9" s="74">
        <v>0</v>
      </c>
      <c r="D9" s="75">
        <v>0</v>
      </c>
      <c r="E9" s="75">
        <v>0</v>
      </c>
      <c r="F9" s="75">
        <v>0</v>
      </c>
      <c r="G9" s="75">
        <v>0</v>
      </c>
      <c r="H9" s="75">
        <v>0</v>
      </c>
      <c r="I9" s="75">
        <v>0</v>
      </c>
      <c r="J9" s="75">
        <v>0</v>
      </c>
      <c r="K9" s="114">
        <v>0</v>
      </c>
      <c r="L9" s="114">
        <v>0</v>
      </c>
      <c r="M9" s="114">
        <v>0</v>
      </c>
      <c r="N9" s="114">
        <v>0</v>
      </c>
      <c r="O9" s="75">
        <v>0</v>
      </c>
      <c r="P9" s="75">
        <v>0</v>
      </c>
      <c r="Q9" s="75">
        <v>390215</v>
      </c>
      <c r="R9" s="77">
        <v>358483</v>
      </c>
    </row>
    <row r="10" spans="1:19" s="2" customFormat="1" x14ac:dyDescent="0.25">
      <c r="A10" s="34"/>
      <c r="B10" s="25" t="s">
        <v>2</v>
      </c>
      <c r="C10" s="74">
        <v>0</v>
      </c>
      <c r="D10" s="75">
        <v>0</v>
      </c>
      <c r="E10" s="75">
        <v>0</v>
      </c>
      <c r="F10" s="75">
        <v>0</v>
      </c>
      <c r="G10" s="75">
        <v>0</v>
      </c>
      <c r="H10" s="75">
        <v>0</v>
      </c>
      <c r="I10" s="75">
        <v>0</v>
      </c>
      <c r="J10" s="114">
        <v>0</v>
      </c>
      <c r="K10" s="114">
        <v>0</v>
      </c>
      <c r="L10" s="114">
        <v>0</v>
      </c>
      <c r="M10" s="114">
        <v>0</v>
      </c>
      <c r="N10" s="114">
        <v>0</v>
      </c>
      <c r="O10" s="75">
        <v>0</v>
      </c>
      <c r="P10" s="75">
        <v>0</v>
      </c>
      <c r="Q10" s="75">
        <v>394365</v>
      </c>
      <c r="R10" s="77">
        <v>384701</v>
      </c>
    </row>
    <row r="11" spans="1:19" s="2" customFormat="1" x14ac:dyDescent="0.25">
      <c r="A11" s="34"/>
      <c r="B11" s="25" t="s">
        <v>3</v>
      </c>
      <c r="C11" s="74">
        <v>0</v>
      </c>
      <c r="D11" s="75">
        <v>0</v>
      </c>
      <c r="E11" s="75">
        <v>0</v>
      </c>
      <c r="F11" s="75">
        <v>0</v>
      </c>
      <c r="G11" s="75">
        <v>0</v>
      </c>
      <c r="H11" s="75">
        <v>0</v>
      </c>
      <c r="I11" s="75">
        <v>0</v>
      </c>
      <c r="J11" s="75">
        <v>0</v>
      </c>
      <c r="K11" s="114">
        <v>0</v>
      </c>
      <c r="L11" s="114">
        <v>0</v>
      </c>
      <c r="M11" s="114">
        <v>0</v>
      </c>
      <c r="N11" s="114">
        <v>0</v>
      </c>
      <c r="O11" s="75">
        <v>0</v>
      </c>
      <c r="P11" s="75">
        <v>0</v>
      </c>
      <c r="Q11" s="75">
        <v>383711</v>
      </c>
      <c r="R11" s="77">
        <v>373267</v>
      </c>
    </row>
    <row r="12" spans="1:19" s="2" customFormat="1" x14ac:dyDescent="0.25">
      <c r="A12" s="34"/>
      <c r="B12" s="25" t="s">
        <v>4</v>
      </c>
      <c r="C12" s="74">
        <v>0</v>
      </c>
      <c r="D12" s="75">
        <v>0</v>
      </c>
      <c r="E12" s="75">
        <v>0</v>
      </c>
      <c r="F12" s="75">
        <v>0</v>
      </c>
      <c r="G12" s="75">
        <v>0</v>
      </c>
      <c r="H12" s="75">
        <v>0</v>
      </c>
      <c r="I12" s="75">
        <v>0</v>
      </c>
      <c r="J12" s="75">
        <v>0</v>
      </c>
      <c r="K12" s="114">
        <v>0</v>
      </c>
      <c r="L12" s="114">
        <v>0</v>
      </c>
      <c r="M12" s="114">
        <v>0</v>
      </c>
      <c r="N12" s="114">
        <v>0</v>
      </c>
      <c r="O12" s="75">
        <v>0</v>
      </c>
      <c r="P12" s="75">
        <v>0</v>
      </c>
      <c r="Q12" s="75">
        <v>392454</v>
      </c>
      <c r="R12" s="77">
        <v>0</v>
      </c>
    </row>
    <row r="13" spans="1:19" s="2" customFormat="1" x14ac:dyDescent="0.25">
      <c r="A13" s="34"/>
      <c r="B13" s="25" t="s">
        <v>5</v>
      </c>
      <c r="C13" s="74">
        <v>0</v>
      </c>
      <c r="D13" s="75">
        <v>0</v>
      </c>
      <c r="E13" s="75">
        <v>0</v>
      </c>
      <c r="F13" s="75">
        <v>0</v>
      </c>
      <c r="G13" s="75">
        <v>0</v>
      </c>
      <c r="H13" s="75">
        <v>0</v>
      </c>
      <c r="I13" s="75">
        <v>0</v>
      </c>
      <c r="J13" s="75">
        <v>0</v>
      </c>
      <c r="K13" s="114">
        <v>0</v>
      </c>
      <c r="L13" s="114">
        <v>0</v>
      </c>
      <c r="M13" s="114">
        <v>0</v>
      </c>
      <c r="N13" s="114">
        <v>0</v>
      </c>
      <c r="O13" s="75">
        <v>0</v>
      </c>
      <c r="P13" s="75">
        <v>0</v>
      </c>
      <c r="Q13" s="75">
        <v>394643</v>
      </c>
      <c r="R13" s="77">
        <v>0</v>
      </c>
    </row>
    <row r="14" spans="1:19" s="2" customFormat="1" x14ac:dyDescent="0.25">
      <c r="A14" s="34"/>
      <c r="B14" s="25" t="s">
        <v>6</v>
      </c>
      <c r="C14" s="74">
        <v>0</v>
      </c>
      <c r="D14" s="75">
        <v>0</v>
      </c>
      <c r="E14" s="75">
        <v>0</v>
      </c>
      <c r="F14" s="75">
        <v>0</v>
      </c>
      <c r="G14" s="75">
        <v>0</v>
      </c>
      <c r="H14" s="75">
        <v>0</v>
      </c>
      <c r="I14" s="75">
        <v>0</v>
      </c>
      <c r="J14" s="75">
        <v>0</v>
      </c>
      <c r="K14" s="114">
        <v>0</v>
      </c>
      <c r="L14" s="114">
        <v>0</v>
      </c>
      <c r="M14" s="114">
        <v>0</v>
      </c>
      <c r="N14" s="114">
        <v>0</v>
      </c>
      <c r="O14" s="75">
        <v>0</v>
      </c>
      <c r="P14" s="75">
        <v>0</v>
      </c>
      <c r="Q14" s="75">
        <v>424420</v>
      </c>
      <c r="R14" s="77">
        <v>0</v>
      </c>
    </row>
    <row r="15" spans="1:19" s="2" customFormat="1" x14ac:dyDescent="0.25">
      <c r="A15" s="34"/>
      <c r="B15" s="25" t="s">
        <v>7</v>
      </c>
      <c r="C15" s="74">
        <v>0</v>
      </c>
      <c r="D15" s="75">
        <v>0</v>
      </c>
      <c r="E15" s="75">
        <v>0</v>
      </c>
      <c r="F15" s="75">
        <v>0</v>
      </c>
      <c r="G15" s="75">
        <v>0</v>
      </c>
      <c r="H15" s="75">
        <v>0</v>
      </c>
      <c r="I15" s="75">
        <v>0</v>
      </c>
      <c r="J15" s="75">
        <v>0</v>
      </c>
      <c r="K15" s="114">
        <v>0</v>
      </c>
      <c r="L15" s="114">
        <v>0</v>
      </c>
      <c r="M15" s="114">
        <v>0</v>
      </c>
      <c r="N15" s="114">
        <v>0</v>
      </c>
      <c r="O15" s="75">
        <v>0</v>
      </c>
      <c r="P15" s="75">
        <v>0</v>
      </c>
      <c r="Q15" s="75">
        <v>421511</v>
      </c>
      <c r="R15" s="77">
        <v>0</v>
      </c>
    </row>
    <row r="16" spans="1:19" s="2" customFormat="1" x14ac:dyDescent="0.25">
      <c r="A16" s="34"/>
      <c r="B16" s="25" t="s">
        <v>8</v>
      </c>
      <c r="C16" s="74">
        <v>0</v>
      </c>
      <c r="D16" s="75">
        <v>0</v>
      </c>
      <c r="E16" s="75">
        <v>0</v>
      </c>
      <c r="F16" s="75">
        <v>0</v>
      </c>
      <c r="G16" s="75">
        <v>0</v>
      </c>
      <c r="H16" s="75">
        <v>0</v>
      </c>
      <c r="I16" s="75">
        <v>0</v>
      </c>
      <c r="J16" s="75">
        <v>0</v>
      </c>
      <c r="K16" s="114">
        <v>0</v>
      </c>
      <c r="L16" s="114">
        <v>0</v>
      </c>
      <c r="M16" s="114">
        <v>0</v>
      </c>
      <c r="N16" s="114">
        <v>0</v>
      </c>
      <c r="O16" s="75">
        <v>0</v>
      </c>
      <c r="P16" s="75">
        <v>0</v>
      </c>
      <c r="Q16" s="75">
        <v>387741</v>
      </c>
      <c r="R16" s="77">
        <v>0</v>
      </c>
    </row>
    <row r="17" spans="1:18" s="2" customFormat="1" x14ac:dyDescent="0.25">
      <c r="A17" s="34"/>
      <c r="B17" s="25" t="s">
        <v>9</v>
      </c>
      <c r="C17" s="74">
        <v>0</v>
      </c>
      <c r="D17" s="75">
        <v>0</v>
      </c>
      <c r="E17" s="75">
        <v>0</v>
      </c>
      <c r="F17" s="75">
        <v>0</v>
      </c>
      <c r="G17" s="75">
        <v>0</v>
      </c>
      <c r="H17" s="75">
        <v>0</v>
      </c>
      <c r="I17" s="75">
        <v>0</v>
      </c>
      <c r="J17" s="75">
        <v>0</v>
      </c>
      <c r="K17" s="114">
        <v>0</v>
      </c>
      <c r="L17" s="114">
        <v>0</v>
      </c>
      <c r="M17" s="114">
        <v>0</v>
      </c>
      <c r="N17" s="114">
        <v>0</v>
      </c>
      <c r="O17" s="75">
        <v>0</v>
      </c>
      <c r="P17" s="75">
        <v>0</v>
      </c>
      <c r="Q17" s="75">
        <v>398352</v>
      </c>
      <c r="R17" s="77">
        <v>0</v>
      </c>
    </row>
    <row r="18" spans="1:18" s="2" customFormat="1" x14ac:dyDescent="0.25">
      <c r="A18" s="34"/>
      <c r="B18" s="25" t="s">
        <v>10</v>
      </c>
      <c r="C18" s="74">
        <v>0</v>
      </c>
      <c r="D18" s="75">
        <v>0</v>
      </c>
      <c r="E18" s="75">
        <v>0</v>
      </c>
      <c r="F18" s="75">
        <v>0</v>
      </c>
      <c r="G18" s="75">
        <v>0</v>
      </c>
      <c r="H18" s="75">
        <v>0</v>
      </c>
      <c r="I18" s="75">
        <v>0</v>
      </c>
      <c r="J18" s="75">
        <v>0</v>
      </c>
      <c r="K18" s="114">
        <v>0</v>
      </c>
      <c r="L18" s="114">
        <v>0</v>
      </c>
      <c r="M18" s="114">
        <v>0</v>
      </c>
      <c r="N18" s="114">
        <v>0</v>
      </c>
      <c r="O18" s="75">
        <v>0</v>
      </c>
      <c r="P18" s="75">
        <v>0</v>
      </c>
      <c r="Q18" s="75">
        <v>378278</v>
      </c>
      <c r="R18" s="77">
        <v>0</v>
      </c>
    </row>
    <row r="19" spans="1:18" s="2" customFormat="1" ht="15.75" thickBot="1" x14ac:dyDescent="0.3">
      <c r="A19" s="34"/>
      <c r="B19" s="26" t="s">
        <v>11</v>
      </c>
      <c r="C19" s="74">
        <v>0</v>
      </c>
      <c r="D19" s="81">
        <v>0</v>
      </c>
      <c r="E19" s="81">
        <v>0</v>
      </c>
      <c r="F19" s="81">
        <v>0</v>
      </c>
      <c r="G19" s="81">
        <v>0</v>
      </c>
      <c r="H19" s="81">
        <v>0</v>
      </c>
      <c r="I19" s="81">
        <v>0</v>
      </c>
      <c r="J19" s="81">
        <v>0</v>
      </c>
      <c r="K19" s="120">
        <v>0</v>
      </c>
      <c r="L19" s="120">
        <v>0</v>
      </c>
      <c r="M19" s="120">
        <v>0</v>
      </c>
      <c r="N19" s="120">
        <v>0</v>
      </c>
      <c r="O19" s="81">
        <v>0</v>
      </c>
      <c r="P19" s="81">
        <v>0</v>
      </c>
      <c r="Q19" s="81">
        <v>391761</v>
      </c>
      <c r="R19" s="78">
        <v>0</v>
      </c>
    </row>
    <row r="20" spans="1:18" s="2" customFormat="1" ht="15.75" thickBot="1" x14ac:dyDescent="0.3">
      <c r="A20" s="34"/>
      <c r="B20" s="35" t="s">
        <v>19</v>
      </c>
      <c r="C20" s="142">
        <f>SUM(C8:C19)</f>
        <v>0</v>
      </c>
      <c r="D20" s="158">
        <v>4603019</v>
      </c>
      <c r="E20" s="158">
        <v>4385010</v>
      </c>
      <c r="F20" s="158">
        <v>4498818</v>
      </c>
      <c r="G20" s="158">
        <v>4492854</v>
      </c>
      <c r="H20" s="158">
        <v>4771767</v>
      </c>
      <c r="I20" s="158">
        <v>5204321</v>
      </c>
      <c r="J20" s="158">
        <v>5179045</v>
      </c>
      <c r="K20" s="158">
        <v>5226327</v>
      </c>
      <c r="L20" s="158">
        <v>5306613</v>
      </c>
      <c r="M20" s="158">
        <v>5077707</v>
      </c>
      <c r="N20" s="158">
        <v>5034059</v>
      </c>
      <c r="O20" s="143">
        <v>4826401</v>
      </c>
      <c r="P20" s="143">
        <v>4832067</v>
      </c>
      <c r="Q20" s="143">
        <v>4773899</v>
      </c>
      <c r="R20" s="144">
        <f t="shared" ref="R20" si="0">SUM(R8:R19)</f>
        <v>1524192</v>
      </c>
    </row>
    <row r="21" spans="1:18" s="102" customFormat="1" ht="15.75" thickBot="1" x14ac:dyDescent="0.3">
      <c r="A21" s="105"/>
      <c r="B21" s="35" t="s">
        <v>41</v>
      </c>
      <c r="C21" s="145">
        <f>IF(C20=0,0,C20/#REF!)</f>
        <v>0</v>
      </c>
      <c r="D21" s="146" t="e">
        <f>IF(D20=0,0,D20/#REF!)</f>
        <v>#REF!</v>
      </c>
      <c r="E21" s="146" t="e">
        <f>IF(E20=0,0,E20/#REF!)</f>
        <v>#REF!</v>
      </c>
      <c r="F21" s="146" t="e">
        <f>IF(F20=0,0,F20/#REF!)</f>
        <v>#REF!</v>
      </c>
      <c r="G21" s="146" t="e">
        <f>IF(G20=0,0,G20/#REF!)</f>
        <v>#REF!</v>
      </c>
      <c r="H21" s="146" t="e">
        <f>IF(H20=0,0,H20/#REF!)</f>
        <v>#REF!</v>
      </c>
      <c r="I21" s="146" t="e">
        <f>IF(I20=0,0,I20/#REF!)</f>
        <v>#REF!</v>
      </c>
      <c r="J21" s="146" t="e">
        <f>IF(J20=0,0,J20/#REF!)</f>
        <v>#REF!</v>
      </c>
      <c r="K21" s="146" t="e">
        <f>IF(K20=0,0,K20/#REF!)</f>
        <v>#REF!</v>
      </c>
      <c r="L21" s="146" t="e">
        <f>IF(L20=0,0,L20/#REF!)</f>
        <v>#REF!</v>
      </c>
      <c r="M21" s="146" t="e">
        <f>IF(M20=0,0,M20/#REF!)</f>
        <v>#REF!</v>
      </c>
      <c r="N21" s="146" t="e">
        <f>IF(N20=0,0,N20/#REF!)</f>
        <v>#REF!</v>
      </c>
      <c r="O21" s="146" t="e">
        <f>IF(O20=0,0,O20/#REF!)</f>
        <v>#REF!</v>
      </c>
      <c r="P21" s="146" t="e">
        <f>IF(P20=0,0,P20/#REF!)</f>
        <v>#REF!</v>
      </c>
      <c r="Q21" s="146" t="e">
        <f>IF(Q20=0,0,Q20/#REF!)</f>
        <v>#REF!</v>
      </c>
      <c r="R21" s="147" t="e">
        <f>IF(R20=0,0,R20/#REF!)</f>
        <v>#REF!</v>
      </c>
    </row>
    <row r="22" spans="1:18" s="2" customFormat="1" ht="15.75" thickBot="1" x14ac:dyDescent="0.3">
      <c r="A22" s="34"/>
      <c r="B22" s="122" t="s">
        <v>20</v>
      </c>
      <c r="C22" s="140" t="s">
        <v>12</v>
      </c>
      <c r="D22" s="141" t="e">
        <f>-(1-D20/C20)</f>
        <v>#DIV/0!</v>
      </c>
      <c r="E22" s="126">
        <f t="shared" ref="E22:R22" si="1">-(1-E20/D20)</f>
        <v>-4.7362176866964867E-2</v>
      </c>
      <c r="F22" s="126">
        <f t="shared" si="1"/>
        <v>2.5953874677594913E-2</v>
      </c>
      <c r="G22" s="126">
        <f t="shared" si="1"/>
        <v>-1.3256815456860194E-3</v>
      </c>
      <c r="H22" s="126">
        <f t="shared" si="1"/>
        <v>6.2079248513305707E-2</v>
      </c>
      <c r="I22" s="126">
        <f t="shared" si="1"/>
        <v>9.0648600403163027E-2</v>
      </c>
      <c r="J22" s="126">
        <f t="shared" si="1"/>
        <v>-4.8567334720513999E-3</v>
      </c>
      <c r="K22" s="126">
        <f t="shared" si="1"/>
        <v>9.1294823659573421E-3</v>
      </c>
      <c r="L22" s="126">
        <f t="shared" si="1"/>
        <v>1.5361840160403206E-2</v>
      </c>
      <c r="M22" s="126">
        <f t="shared" si="1"/>
        <v>-4.3135989000893771E-2</v>
      </c>
      <c r="N22" s="126">
        <f t="shared" si="1"/>
        <v>-8.5960060318565068E-3</v>
      </c>
      <c r="O22" s="126">
        <f t="shared" si="1"/>
        <v>-4.1250609100926261E-2</v>
      </c>
      <c r="P22" s="126">
        <f t="shared" si="1"/>
        <v>1.1739596440494271E-3</v>
      </c>
      <c r="Q22" s="126">
        <f t="shared" si="1"/>
        <v>-1.2037912553778729E-2</v>
      </c>
      <c r="R22" s="127">
        <f t="shared" si="1"/>
        <v>-0.68072386952468</v>
      </c>
    </row>
    <row r="23" spans="1:18" s="2" customFormat="1" x14ac:dyDescent="0.25">
      <c r="A23" s="34"/>
      <c r="B23" s="129" t="s">
        <v>38</v>
      </c>
      <c r="C23" s="130">
        <f>2010+MATCH(TRUE,INDEX(C20:R20&gt;0,0),0)-1</f>
        <v>2011</v>
      </c>
      <c r="D23" s="131">
        <f ca="1">OFFSET(C7,13,MATCH(2010+MATCH(TRUE,INDEX(C20:R20&gt;0,0),0)-1,C7:R7,0)-1)</f>
        <v>4603019</v>
      </c>
      <c r="E23" s="121"/>
      <c r="F23" s="4"/>
      <c r="G23" s="4"/>
      <c r="H23" s="4"/>
      <c r="I23" s="4"/>
      <c r="J23" s="4"/>
      <c r="K23" s="4"/>
      <c r="L23" s="4"/>
      <c r="M23" s="4"/>
      <c r="N23" s="4"/>
      <c r="O23" s="4"/>
      <c r="P23" s="4"/>
      <c r="Q23" s="4"/>
      <c r="R23" s="4"/>
    </row>
    <row r="24" spans="1:18" s="102" customFormat="1" x14ac:dyDescent="0.25">
      <c r="A24" s="105"/>
      <c r="B24" s="132" t="s">
        <v>36</v>
      </c>
      <c r="C24" s="128" t="e">
        <f ca="1">OFFSET(C7,0,MATCH(2010+MATCH(TRUE,INDEX(C20:R20&gt;0,0),0)-1,C7:R7)+MATCH(0,INDIRECT(CELL("adresse",INDEX(C20:R20,0,MATCH(2010+MATCH(TRUE,INDEX(C20:R20&gt;0,0),0)-1,C7:R7)))):R20,0)-1-4)</f>
        <v>#N/A</v>
      </c>
      <c r="D24" s="133" t="e">
        <f ca="1">OFFSET(C20,0,MATCH(2010+MATCH(TRUE,INDEX(C20:R20&gt;0,0),0)-1,C7:R7)+MATCH(0,INDIRECT(CELL("adresse",INDEX(C20:R20,0,MATCH(2010+MATCH(TRUE,INDEX(C20:R20&gt;0,0),0)-1,C7:R7)))):R20,0)-1-4)</f>
        <v>#N/A</v>
      </c>
      <c r="E24" s="121"/>
      <c r="F24" s="103"/>
      <c r="G24" s="103"/>
      <c r="H24" s="103"/>
      <c r="I24" s="103"/>
      <c r="J24" s="103"/>
      <c r="K24" s="103"/>
      <c r="L24" s="103"/>
      <c r="M24" s="103"/>
      <c r="N24" s="103"/>
      <c r="O24" s="103"/>
      <c r="P24" s="103"/>
      <c r="Q24" s="103"/>
      <c r="R24" s="103"/>
    </row>
    <row r="25" spans="1:18" s="102" customFormat="1" x14ac:dyDescent="0.25">
      <c r="A25" s="105"/>
      <c r="B25" s="132" t="s">
        <v>37</v>
      </c>
      <c r="C25" s="128" t="e">
        <f ca="1">OFFSET(C7,0,MATCH(2010+MATCH(TRUE,INDEX(C20:R20&gt;0,0),0)-1,C7:R7)+MATCH(0,INDIRECT(CELL("adresse",INDEX(C20:R20,0,MATCH(2010+MATCH(TRUE,INDEX(C20:R20&gt;0,0),0)-1,C7:R7)))):R20,0)-1-3)</f>
        <v>#N/A</v>
      </c>
      <c r="D25" s="133" t="e">
        <f ca="1">OFFSET(C20,0,MATCH(2010+MATCH(TRUE,INDEX(C20:R20&gt;0,0),0)-1,C7:R7)+MATCH(0,INDIRECT(CELL("adresse",INDEX(C20:R20,0,MATCH(2010+MATCH(TRUE,INDEX(C20:R20&gt;0,0),0)-1,C7:R7)))):R20,0)-1-3)</f>
        <v>#N/A</v>
      </c>
      <c r="E25" s="121"/>
      <c r="F25" s="103"/>
      <c r="G25" s="103"/>
      <c r="H25" s="103"/>
      <c r="I25" s="103"/>
      <c r="J25" s="103"/>
      <c r="K25" s="103"/>
      <c r="L25" s="103"/>
      <c r="M25" s="103"/>
      <c r="N25" s="103"/>
      <c r="O25" s="103"/>
      <c r="P25" s="103"/>
      <c r="Q25" s="103"/>
      <c r="R25" s="103"/>
    </row>
    <row r="26" spans="1:18" s="102" customFormat="1" ht="15.75" thickBot="1" x14ac:dyDescent="0.3">
      <c r="A26" s="105"/>
      <c r="B26" s="134" t="s">
        <v>39</v>
      </c>
      <c r="C26" s="135" t="e">
        <f ca="1">OFFSET(C7,0,MATCH(2010+MATCH(TRUE,INDEX(C20:R20&gt;0,0),0)-1,C7:R7)+MATCH(0,INDIRECT(CELL("adresse",INDEX(C20:R20,0,MATCH(2010+MATCH(TRUE,INDEX(C20:R20&gt;0,0),0)-1,C7:R7)))):R20,0)-1-2)</f>
        <v>#N/A</v>
      </c>
      <c r="D26" s="136" t="e">
        <f ca="1">OFFSET(C20,0,MATCH(2010+MATCH(TRUE,INDEX(C20:R20&gt;0,0),0)-1,C7:R7)+MATCH(0,INDIRECT(CELL("adresse",INDEX(C20:R20,0,MATCH(2010+MATCH(TRUE,INDEX(C20:R20&gt;0,0),0)-1,C7:R7)))):R20,0)-1-2)</f>
        <v>#N/A</v>
      </c>
      <c r="E26" s="121"/>
      <c r="F26" s="103"/>
      <c r="G26" s="103"/>
      <c r="H26" s="103"/>
      <c r="I26" s="103"/>
      <c r="J26" s="103"/>
      <c r="K26" s="103"/>
      <c r="L26" s="103"/>
      <c r="M26" s="103"/>
      <c r="N26" s="103"/>
      <c r="O26" s="103"/>
      <c r="P26" s="103"/>
      <c r="Q26" s="103"/>
      <c r="R26" s="103"/>
    </row>
    <row r="27" spans="1:18" s="2" customFormat="1" ht="23.25" customHeight="1" thickBot="1" x14ac:dyDescent="0.3">
      <c r="A27" s="40"/>
      <c r="B27" s="8"/>
      <c r="C27" s="40"/>
      <c r="D27" s="90"/>
      <c r="E27" s="90"/>
      <c r="F27" s="90"/>
      <c r="G27" s="90"/>
      <c r="H27" s="90"/>
      <c r="I27" s="90"/>
      <c r="J27" s="90"/>
      <c r="K27" s="90"/>
      <c r="L27" s="90"/>
      <c r="M27" s="90"/>
      <c r="N27" s="90"/>
      <c r="O27" s="90"/>
      <c r="P27" s="90"/>
      <c r="Q27" s="90"/>
      <c r="R27" s="90"/>
    </row>
    <row r="28" spans="1:18" s="2" customFormat="1" ht="23.25" customHeight="1" thickBot="1" x14ac:dyDescent="0.3">
      <c r="A28" s="40"/>
      <c r="B28" s="168" t="s">
        <v>18</v>
      </c>
      <c r="C28" s="169"/>
      <c r="D28" s="169"/>
      <c r="E28" s="169"/>
      <c r="F28" s="169"/>
      <c r="G28" s="169"/>
      <c r="H28" s="169"/>
      <c r="I28" s="169"/>
      <c r="J28" s="169"/>
      <c r="K28" s="169"/>
      <c r="L28" s="169"/>
      <c r="M28" s="169"/>
      <c r="N28" s="169"/>
      <c r="O28" s="169"/>
      <c r="P28" s="169"/>
      <c r="Q28" s="169"/>
      <c r="R28" s="170"/>
    </row>
    <row r="29" spans="1:18" s="2" customFormat="1" ht="15.75" thickBot="1" x14ac:dyDescent="0.3">
      <c r="A29" s="40"/>
      <c r="B29" s="9" t="s">
        <v>14</v>
      </c>
      <c r="C29" s="37">
        <v>2010</v>
      </c>
      <c r="D29" s="38">
        <v>2011</v>
      </c>
      <c r="E29" s="38">
        <v>2012</v>
      </c>
      <c r="F29" s="38">
        <v>2013</v>
      </c>
      <c r="G29" s="38">
        <v>2014</v>
      </c>
      <c r="H29" s="38">
        <v>2015</v>
      </c>
      <c r="I29" s="38">
        <v>2016</v>
      </c>
      <c r="J29" s="38">
        <v>2017</v>
      </c>
      <c r="K29" s="38">
        <v>2018</v>
      </c>
      <c r="L29" s="38">
        <v>2019</v>
      </c>
      <c r="M29" s="38">
        <v>2020</v>
      </c>
      <c r="N29" s="38">
        <v>2021</v>
      </c>
      <c r="O29" s="38">
        <v>2022</v>
      </c>
      <c r="P29" s="38">
        <v>2023</v>
      </c>
      <c r="Q29" s="38">
        <v>2024</v>
      </c>
      <c r="R29" s="39">
        <v>2025</v>
      </c>
    </row>
    <row r="30" spans="1:18" s="2" customFormat="1" x14ac:dyDescent="0.25">
      <c r="A30" s="40"/>
      <c r="B30" s="24" t="s">
        <v>0</v>
      </c>
      <c r="C30" s="79">
        <v>0</v>
      </c>
      <c r="D30" s="80">
        <v>0</v>
      </c>
      <c r="E30" s="80">
        <v>0</v>
      </c>
      <c r="F30" s="80">
        <v>0</v>
      </c>
      <c r="G30" s="80">
        <v>0</v>
      </c>
      <c r="H30" s="80">
        <v>0</v>
      </c>
      <c r="I30" s="80">
        <v>0</v>
      </c>
      <c r="J30" s="80">
        <v>0</v>
      </c>
      <c r="K30" s="119">
        <v>0</v>
      </c>
      <c r="L30" s="119">
        <v>0</v>
      </c>
      <c r="M30" s="119">
        <v>0</v>
      </c>
      <c r="N30" s="119">
        <v>0</v>
      </c>
      <c r="O30" s="80">
        <v>0</v>
      </c>
      <c r="P30" s="80">
        <v>0</v>
      </c>
      <c r="Q30" s="80">
        <v>0</v>
      </c>
      <c r="R30" s="76">
        <v>0</v>
      </c>
    </row>
    <row r="31" spans="1:18" s="2" customFormat="1" x14ac:dyDescent="0.25">
      <c r="A31" s="40"/>
      <c r="B31" s="25" t="s">
        <v>1</v>
      </c>
      <c r="C31" s="74">
        <v>0</v>
      </c>
      <c r="D31" s="75">
        <v>0</v>
      </c>
      <c r="E31" s="75">
        <v>0</v>
      </c>
      <c r="F31" s="75">
        <v>0</v>
      </c>
      <c r="G31" s="75">
        <v>0</v>
      </c>
      <c r="H31" s="75">
        <v>0</v>
      </c>
      <c r="I31" s="75">
        <v>0</v>
      </c>
      <c r="J31" s="75">
        <v>0</v>
      </c>
      <c r="K31" s="114">
        <v>0</v>
      </c>
      <c r="L31" s="114">
        <v>0</v>
      </c>
      <c r="M31" s="114">
        <v>0</v>
      </c>
      <c r="N31" s="114">
        <v>0</v>
      </c>
      <c r="O31" s="75">
        <v>0</v>
      </c>
      <c r="P31" s="75">
        <v>0</v>
      </c>
      <c r="Q31" s="75">
        <v>0</v>
      </c>
      <c r="R31" s="77">
        <v>0</v>
      </c>
    </row>
    <row r="32" spans="1:18" s="2" customFormat="1" x14ac:dyDescent="0.25">
      <c r="A32" s="40"/>
      <c r="B32" s="25" t="s">
        <v>2</v>
      </c>
      <c r="C32" s="74">
        <v>0</v>
      </c>
      <c r="D32" s="75">
        <v>0</v>
      </c>
      <c r="E32" s="75">
        <v>0</v>
      </c>
      <c r="F32" s="75">
        <v>0</v>
      </c>
      <c r="G32" s="75">
        <v>0</v>
      </c>
      <c r="H32" s="75">
        <v>0</v>
      </c>
      <c r="I32" s="75">
        <v>0</v>
      </c>
      <c r="J32" s="114">
        <v>0</v>
      </c>
      <c r="K32" s="114">
        <v>0</v>
      </c>
      <c r="L32" s="114">
        <v>0</v>
      </c>
      <c r="M32" s="114">
        <v>0</v>
      </c>
      <c r="N32" s="114">
        <v>0</v>
      </c>
      <c r="O32" s="75">
        <v>0</v>
      </c>
      <c r="P32" s="75">
        <v>0</v>
      </c>
      <c r="Q32" s="75">
        <v>0</v>
      </c>
      <c r="R32" s="77">
        <v>0</v>
      </c>
    </row>
    <row r="33" spans="1:18" s="2" customFormat="1" x14ac:dyDescent="0.25">
      <c r="A33" s="40"/>
      <c r="B33" s="25" t="s">
        <v>3</v>
      </c>
      <c r="C33" s="74">
        <v>0</v>
      </c>
      <c r="D33" s="75">
        <v>0</v>
      </c>
      <c r="E33" s="75">
        <v>0</v>
      </c>
      <c r="F33" s="75">
        <v>0</v>
      </c>
      <c r="G33" s="75">
        <v>0</v>
      </c>
      <c r="H33" s="75">
        <v>0</v>
      </c>
      <c r="I33" s="75">
        <v>0</v>
      </c>
      <c r="J33" s="114">
        <v>0</v>
      </c>
      <c r="K33" s="114">
        <v>0</v>
      </c>
      <c r="L33" s="114">
        <v>0</v>
      </c>
      <c r="M33" s="114">
        <v>0</v>
      </c>
      <c r="N33" s="114">
        <v>0</v>
      </c>
      <c r="O33" s="75">
        <v>0</v>
      </c>
      <c r="P33" s="75">
        <v>0</v>
      </c>
      <c r="Q33" s="75">
        <v>0</v>
      </c>
      <c r="R33" s="77">
        <v>0</v>
      </c>
    </row>
    <row r="34" spans="1:18" s="2" customFormat="1" x14ac:dyDescent="0.25">
      <c r="A34" s="40"/>
      <c r="B34" s="25" t="s">
        <v>4</v>
      </c>
      <c r="C34" s="74">
        <v>0</v>
      </c>
      <c r="D34" s="75">
        <v>0</v>
      </c>
      <c r="E34" s="75">
        <v>0</v>
      </c>
      <c r="F34" s="75">
        <v>0</v>
      </c>
      <c r="G34" s="75">
        <v>0</v>
      </c>
      <c r="H34" s="75">
        <v>0</v>
      </c>
      <c r="I34" s="75">
        <v>0</v>
      </c>
      <c r="J34" s="75">
        <v>0</v>
      </c>
      <c r="K34" s="114">
        <v>0</v>
      </c>
      <c r="L34" s="114">
        <v>0</v>
      </c>
      <c r="M34" s="114">
        <v>0</v>
      </c>
      <c r="N34" s="114">
        <v>0</v>
      </c>
      <c r="O34" s="75">
        <v>0</v>
      </c>
      <c r="P34" s="75">
        <v>0</v>
      </c>
      <c r="Q34" s="75">
        <v>0</v>
      </c>
      <c r="R34" s="77">
        <v>0</v>
      </c>
    </row>
    <row r="35" spans="1:18" s="2" customFormat="1" x14ac:dyDescent="0.25">
      <c r="A35" s="40"/>
      <c r="B35" s="25" t="s">
        <v>5</v>
      </c>
      <c r="C35" s="74">
        <v>0</v>
      </c>
      <c r="D35" s="75">
        <v>0</v>
      </c>
      <c r="E35" s="75">
        <v>0</v>
      </c>
      <c r="F35" s="75">
        <v>0</v>
      </c>
      <c r="G35" s="75">
        <v>0</v>
      </c>
      <c r="H35" s="75">
        <v>0</v>
      </c>
      <c r="I35" s="75">
        <v>0</v>
      </c>
      <c r="J35" s="75">
        <v>0</v>
      </c>
      <c r="K35" s="114">
        <v>0</v>
      </c>
      <c r="L35" s="114">
        <v>0</v>
      </c>
      <c r="M35" s="114">
        <v>0</v>
      </c>
      <c r="N35" s="114">
        <v>0</v>
      </c>
      <c r="O35" s="75">
        <v>0</v>
      </c>
      <c r="P35" s="75">
        <v>0</v>
      </c>
      <c r="Q35" s="75">
        <v>0</v>
      </c>
      <c r="R35" s="77">
        <v>0</v>
      </c>
    </row>
    <row r="36" spans="1:18" s="2" customFormat="1" x14ac:dyDescent="0.25">
      <c r="A36" s="40"/>
      <c r="B36" s="25" t="s">
        <v>6</v>
      </c>
      <c r="C36" s="74">
        <v>0</v>
      </c>
      <c r="D36" s="75">
        <v>0</v>
      </c>
      <c r="E36" s="75">
        <v>0</v>
      </c>
      <c r="F36" s="75">
        <v>0</v>
      </c>
      <c r="G36" s="75">
        <v>0</v>
      </c>
      <c r="H36" s="75">
        <v>0</v>
      </c>
      <c r="I36" s="75">
        <v>0</v>
      </c>
      <c r="J36" s="75">
        <v>0</v>
      </c>
      <c r="K36" s="114">
        <v>0</v>
      </c>
      <c r="L36" s="114">
        <v>0</v>
      </c>
      <c r="M36" s="114">
        <v>0</v>
      </c>
      <c r="N36" s="114">
        <v>0</v>
      </c>
      <c r="O36" s="75">
        <v>0</v>
      </c>
      <c r="P36" s="75">
        <v>0</v>
      </c>
      <c r="Q36" s="75">
        <v>0</v>
      </c>
      <c r="R36" s="77">
        <v>0</v>
      </c>
    </row>
    <row r="37" spans="1:18" s="2" customFormat="1" x14ac:dyDescent="0.25">
      <c r="A37" s="40"/>
      <c r="B37" s="25" t="s">
        <v>7</v>
      </c>
      <c r="C37" s="74">
        <v>0</v>
      </c>
      <c r="D37" s="75">
        <v>0</v>
      </c>
      <c r="E37" s="75">
        <v>0</v>
      </c>
      <c r="F37" s="75">
        <v>0</v>
      </c>
      <c r="G37" s="75">
        <v>0</v>
      </c>
      <c r="H37" s="75">
        <v>0</v>
      </c>
      <c r="I37" s="75">
        <v>0</v>
      </c>
      <c r="J37" s="75">
        <v>0</v>
      </c>
      <c r="K37" s="114">
        <v>0</v>
      </c>
      <c r="L37" s="114">
        <v>0</v>
      </c>
      <c r="M37" s="114">
        <v>0</v>
      </c>
      <c r="N37" s="114">
        <v>0</v>
      </c>
      <c r="O37" s="75">
        <v>0</v>
      </c>
      <c r="P37" s="75">
        <v>0</v>
      </c>
      <c r="Q37" s="75">
        <v>0</v>
      </c>
      <c r="R37" s="77">
        <v>0</v>
      </c>
    </row>
    <row r="38" spans="1:18" s="2" customFormat="1" x14ac:dyDescent="0.25">
      <c r="A38" s="40"/>
      <c r="B38" s="25" t="s">
        <v>8</v>
      </c>
      <c r="C38" s="74">
        <v>0</v>
      </c>
      <c r="D38" s="75">
        <v>0</v>
      </c>
      <c r="E38" s="75">
        <v>0</v>
      </c>
      <c r="F38" s="75">
        <v>0</v>
      </c>
      <c r="G38" s="75">
        <v>0</v>
      </c>
      <c r="H38" s="75">
        <v>0</v>
      </c>
      <c r="I38" s="75">
        <v>0</v>
      </c>
      <c r="J38" s="75">
        <v>0</v>
      </c>
      <c r="K38" s="114">
        <v>0</v>
      </c>
      <c r="L38" s="114">
        <v>0</v>
      </c>
      <c r="M38" s="114">
        <v>0</v>
      </c>
      <c r="N38" s="114">
        <v>0</v>
      </c>
      <c r="O38" s="75">
        <v>0</v>
      </c>
      <c r="P38" s="75">
        <v>0</v>
      </c>
      <c r="Q38" s="75">
        <v>0</v>
      </c>
      <c r="R38" s="77">
        <v>0</v>
      </c>
    </row>
    <row r="39" spans="1:18" s="2" customFormat="1" x14ac:dyDescent="0.25">
      <c r="A39" s="40"/>
      <c r="B39" s="25" t="s">
        <v>9</v>
      </c>
      <c r="C39" s="74">
        <v>0</v>
      </c>
      <c r="D39" s="75">
        <v>0</v>
      </c>
      <c r="E39" s="75">
        <v>0</v>
      </c>
      <c r="F39" s="75">
        <v>0</v>
      </c>
      <c r="G39" s="75">
        <v>0</v>
      </c>
      <c r="H39" s="75">
        <v>0</v>
      </c>
      <c r="I39" s="75">
        <v>0</v>
      </c>
      <c r="J39" s="75">
        <v>0</v>
      </c>
      <c r="K39" s="114">
        <v>0</v>
      </c>
      <c r="L39" s="114">
        <v>0</v>
      </c>
      <c r="M39" s="114">
        <v>0</v>
      </c>
      <c r="N39" s="114">
        <v>0</v>
      </c>
      <c r="O39" s="75">
        <v>0</v>
      </c>
      <c r="P39" s="75">
        <v>0</v>
      </c>
      <c r="Q39" s="75">
        <v>0</v>
      </c>
      <c r="R39" s="77">
        <v>0</v>
      </c>
    </row>
    <row r="40" spans="1:18" s="2" customFormat="1" x14ac:dyDescent="0.25">
      <c r="A40" s="40"/>
      <c r="B40" s="25" t="s">
        <v>10</v>
      </c>
      <c r="C40" s="74">
        <v>0</v>
      </c>
      <c r="D40" s="75">
        <v>0</v>
      </c>
      <c r="E40" s="75">
        <v>0</v>
      </c>
      <c r="F40" s="75">
        <v>0</v>
      </c>
      <c r="G40" s="75">
        <v>0</v>
      </c>
      <c r="H40" s="75">
        <v>0</v>
      </c>
      <c r="I40" s="75">
        <v>0</v>
      </c>
      <c r="J40" s="75">
        <v>0</v>
      </c>
      <c r="K40" s="114">
        <v>0</v>
      </c>
      <c r="L40" s="114">
        <v>0</v>
      </c>
      <c r="M40" s="114">
        <v>0</v>
      </c>
      <c r="N40" s="114">
        <v>0</v>
      </c>
      <c r="O40" s="75">
        <v>0</v>
      </c>
      <c r="P40" s="75">
        <v>0</v>
      </c>
      <c r="Q40" s="75">
        <v>0</v>
      </c>
      <c r="R40" s="77">
        <v>0</v>
      </c>
    </row>
    <row r="41" spans="1:18" s="2" customFormat="1" ht="15.75" thickBot="1" x14ac:dyDescent="0.3">
      <c r="A41" s="40"/>
      <c r="B41" s="26" t="s">
        <v>11</v>
      </c>
      <c r="C41" s="74">
        <v>0</v>
      </c>
      <c r="D41" s="81">
        <v>0</v>
      </c>
      <c r="E41" s="81">
        <v>0</v>
      </c>
      <c r="F41" s="81">
        <v>0</v>
      </c>
      <c r="G41" s="81">
        <v>0</v>
      </c>
      <c r="H41" s="81">
        <v>0</v>
      </c>
      <c r="I41" s="81">
        <v>0</v>
      </c>
      <c r="J41" s="81">
        <v>0</v>
      </c>
      <c r="K41" s="120">
        <v>0</v>
      </c>
      <c r="L41" s="120">
        <v>0</v>
      </c>
      <c r="M41" s="120">
        <v>0</v>
      </c>
      <c r="N41" s="120">
        <v>0</v>
      </c>
      <c r="O41" s="81">
        <v>0</v>
      </c>
      <c r="P41" s="81">
        <v>0</v>
      </c>
      <c r="Q41" s="81">
        <v>0</v>
      </c>
      <c r="R41" s="78">
        <v>0</v>
      </c>
    </row>
    <row r="42" spans="1:18" s="2" customFormat="1" ht="15.75" thickBot="1" x14ac:dyDescent="0.3">
      <c r="A42" s="40"/>
      <c r="B42" s="35" t="s">
        <v>21</v>
      </c>
      <c r="C42" s="47">
        <f t="shared" ref="C42:R42" si="2">SUM(C30:C41)</f>
        <v>0</v>
      </c>
      <c r="D42" s="17">
        <f t="shared" si="2"/>
        <v>0</v>
      </c>
      <c r="E42" s="17">
        <f t="shared" si="2"/>
        <v>0</v>
      </c>
      <c r="F42" s="17">
        <f t="shared" si="2"/>
        <v>0</v>
      </c>
      <c r="G42" s="17">
        <f t="shared" si="2"/>
        <v>0</v>
      </c>
      <c r="H42" s="17">
        <f t="shared" si="2"/>
        <v>0</v>
      </c>
      <c r="I42" s="17">
        <f t="shared" si="2"/>
        <v>0</v>
      </c>
      <c r="J42" s="104">
        <f t="shared" si="2"/>
        <v>0</v>
      </c>
      <c r="K42" s="104">
        <f t="shared" si="2"/>
        <v>0</v>
      </c>
      <c r="L42" s="104">
        <f t="shared" si="2"/>
        <v>0</v>
      </c>
      <c r="M42" s="104">
        <f t="shared" si="2"/>
        <v>0</v>
      </c>
      <c r="N42" s="104">
        <f t="shared" si="2"/>
        <v>0</v>
      </c>
      <c r="O42" s="17">
        <f t="shared" si="2"/>
        <v>0</v>
      </c>
      <c r="P42" s="17">
        <f t="shared" si="2"/>
        <v>0</v>
      </c>
      <c r="Q42" s="17">
        <f t="shared" si="2"/>
        <v>0</v>
      </c>
      <c r="R42" s="48">
        <f t="shared" si="2"/>
        <v>0</v>
      </c>
    </row>
    <row r="43" spans="1:18" s="2" customFormat="1" ht="15.75" thickBot="1" x14ac:dyDescent="0.3">
      <c r="A43" s="40"/>
      <c r="B43" s="122" t="s">
        <v>20</v>
      </c>
      <c r="C43" s="123" t="s">
        <v>12</v>
      </c>
      <c r="D43" s="124" t="e">
        <f>-(1-D42/C42)</f>
        <v>#DIV/0!</v>
      </c>
      <c r="E43" s="96" t="e">
        <f t="shared" ref="E43:R43" si="3">-(1-E42/D42)</f>
        <v>#DIV/0!</v>
      </c>
      <c r="F43" s="96" t="e">
        <f t="shared" si="3"/>
        <v>#DIV/0!</v>
      </c>
      <c r="G43" s="96" t="e">
        <f t="shared" si="3"/>
        <v>#DIV/0!</v>
      </c>
      <c r="H43" s="96" t="e">
        <f t="shared" si="3"/>
        <v>#DIV/0!</v>
      </c>
      <c r="I43" s="96" t="e">
        <f t="shared" si="3"/>
        <v>#DIV/0!</v>
      </c>
      <c r="J43" s="96" t="e">
        <f t="shared" si="3"/>
        <v>#DIV/0!</v>
      </c>
      <c r="K43" s="96" t="e">
        <f t="shared" si="3"/>
        <v>#DIV/0!</v>
      </c>
      <c r="L43" s="96" t="e">
        <f t="shared" si="3"/>
        <v>#DIV/0!</v>
      </c>
      <c r="M43" s="96" t="e">
        <f t="shared" si="3"/>
        <v>#DIV/0!</v>
      </c>
      <c r="N43" s="96" t="e">
        <f t="shared" si="3"/>
        <v>#DIV/0!</v>
      </c>
      <c r="O43" s="96" t="e">
        <f t="shared" si="3"/>
        <v>#DIV/0!</v>
      </c>
      <c r="P43" s="96" t="e">
        <f t="shared" si="3"/>
        <v>#DIV/0!</v>
      </c>
      <c r="Q43" s="96" t="e">
        <f t="shared" si="3"/>
        <v>#DIV/0!</v>
      </c>
      <c r="R43" s="97" t="e">
        <f t="shared" si="3"/>
        <v>#DIV/0!</v>
      </c>
    </row>
    <row r="44" spans="1:18" s="2" customFormat="1" x14ac:dyDescent="0.25">
      <c r="A44" s="40"/>
      <c r="B44" s="129" t="s">
        <v>38</v>
      </c>
      <c r="C44" s="130" t="e">
        <f>2010+MATCH(TRUE,INDEX(C42:R42&gt;0,0),0)-1</f>
        <v>#N/A</v>
      </c>
      <c r="D44" s="131" t="e">
        <f ca="1">OFFSET(C29,13,MATCH(2010+MATCH(TRUE,INDEX(C42:R42&gt;0,0),0)-1,C29:R29,0)-1)</f>
        <v>#N/A</v>
      </c>
      <c r="E44" s="106"/>
      <c r="F44" s="4"/>
      <c r="G44" s="4"/>
      <c r="H44" s="4"/>
      <c r="I44" s="4"/>
      <c r="J44" s="4"/>
      <c r="K44" s="4"/>
      <c r="L44" s="4"/>
      <c r="M44" s="4"/>
      <c r="N44" s="4"/>
      <c r="O44" s="4"/>
      <c r="P44" s="4"/>
      <c r="Q44" s="4"/>
      <c r="R44" s="4"/>
    </row>
    <row r="45" spans="1:18" s="102" customFormat="1" x14ac:dyDescent="0.25">
      <c r="A45" s="107"/>
      <c r="B45" s="132" t="s">
        <v>36</v>
      </c>
      <c r="C45" s="128" t="e">
        <f ca="1">OFFSET(C29,0,MATCH(2010+MATCH(TRUE,INDEX(C42:R42&gt;0,0),0)-1,C29:R29)+MATCH(0,INDIRECT(CELL("adresse",INDEX(C42:R42,0,MATCH(2010+MATCH(TRUE,INDEX(C42:R42&gt;0,0),0)-1,C29:R29)))):R42,0)-1-4)</f>
        <v>#N/A</v>
      </c>
      <c r="D45" s="133" t="e">
        <f ca="1">OFFSET(C42,0,MATCH(2010+MATCH(TRUE,INDEX(C42:R42&gt;0,0),0)-1,C29:R29)+MATCH(0,INDIRECT(CELL("adresse",INDEX(C42:R42,0,MATCH(2010+MATCH(TRUE,INDEX(C42:R42&gt;0,0),0)-1,C29:R29)))):R42,0)-1-4)</f>
        <v>#N/A</v>
      </c>
      <c r="E45" s="106"/>
      <c r="F45" s="103"/>
      <c r="G45" s="103"/>
      <c r="H45" s="103"/>
      <c r="I45" s="103"/>
      <c r="J45" s="103"/>
      <c r="K45" s="103"/>
      <c r="L45" s="103"/>
      <c r="M45" s="103"/>
      <c r="N45" s="103"/>
      <c r="O45" s="103"/>
      <c r="P45" s="103"/>
      <c r="Q45" s="103"/>
      <c r="R45" s="103"/>
    </row>
    <row r="46" spans="1:18" s="102" customFormat="1" x14ac:dyDescent="0.25">
      <c r="A46" s="107"/>
      <c r="B46" s="132" t="s">
        <v>37</v>
      </c>
      <c r="C46" s="128" t="e">
        <f ca="1">OFFSET(C29,0,MATCH(2010+MATCH(TRUE,INDEX(C42:R42&gt;0,0),0)-1,C29:R29)+MATCH(0,INDIRECT(CELL("adresse",INDEX(C42:R42,0,MATCH(2010+MATCH(TRUE,INDEX(C42:R42&gt;0,0),0)-1,C29:R29)))):R42,0)-1-3)</f>
        <v>#N/A</v>
      </c>
      <c r="D46" s="133" t="e">
        <f ca="1">OFFSET(C42,0,MATCH(2010+MATCH(TRUE,INDEX(C42:R42&gt;0,0),0)-1,C29:R29)+MATCH(0,INDIRECT(CELL("adresse",INDEX(C42:R42,0,MATCH(2010+MATCH(TRUE,INDEX(C42:R42&gt;0,0),0)-1,C29:R29)))):R42,0)-1-3)</f>
        <v>#N/A</v>
      </c>
      <c r="E46" s="106"/>
      <c r="F46" s="103"/>
      <c r="G46" s="103"/>
      <c r="H46" s="103"/>
      <c r="I46" s="103"/>
      <c r="J46" s="103"/>
      <c r="K46" s="103"/>
      <c r="L46" s="103"/>
      <c r="M46" s="103"/>
      <c r="N46" s="103"/>
      <c r="O46" s="103"/>
      <c r="P46" s="103"/>
      <c r="Q46" s="103"/>
      <c r="R46" s="103"/>
    </row>
    <row r="47" spans="1:18" s="102" customFormat="1" ht="15.75" thickBot="1" x14ac:dyDescent="0.3">
      <c r="A47" s="107"/>
      <c r="B47" s="134" t="s">
        <v>39</v>
      </c>
      <c r="C47" s="135" t="e">
        <f ca="1">OFFSET(C29,0,MATCH(2010+MATCH(TRUE,INDEX(C42:R42&gt;0,0),0)-1,C29:R29)+MATCH(0,INDIRECT(CELL("adresse",INDEX(C42:R42,0,MATCH(2010+MATCH(TRUE,INDEX(C42:R42&gt;0,0),0)-1,C29:R29)))):R42,0)-1-2)</f>
        <v>#N/A</v>
      </c>
      <c r="D47" s="136" t="e">
        <f ca="1">OFFSET(C42,0,MATCH(2010+MATCH(TRUE,INDEX(C42:R42&gt;0,0),0)-1,C29:R29)+MATCH(0,INDIRECT(CELL("adresse",INDEX(C42:R42,0,MATCH(2010+MATCH(TRUE,INDEX(C42:R42&gt;0,0),0)-1,C29:R29)))):R42,0)-1-2)</f>
        <v>#N/A</v>
      </c>
      <c r="E47" s="106"/>
      <c r="F47" s="103"/>
      <c r="G47" s="103"/>
      <c r="H47" s="103"/>
      <c r="I47" s="103"/>
      <c r="J47" s="103"/>
      <c r="K47" s="103"/>
      <c r="L47" s="103"/>
      <c r="M47" s="103"/>
      <c r="N47" s="103"/>
      <c r="O47" s="103"/>
      <c r="P47" s="103"/>
      <c r="Q47" s="103"/>
      <c r="R47" s="103"/>
    </row>
    <row r="48" spans="1:18" s="2" customFormat="1" ht="23.25" customHeight="1" thickBot="1" x14ac:dyDescent="0.3">
      <c r="A48" s="40"/>
      <c r="B48" s="15"/>
      <c r="C48" s="36"/>
      <c r="D48" s="36"/>
      <c r="E48" s="36"/>
      <c r="F48" s="36"/>
      <c r="G48" s="36"/>
      <c r="H48" s="36"/>
      <c r="I48" s="36"/>
      <c r="J48" s="36"/>
      <c r="K48" s="36"/>
      <c r="L48" s="36"/>
      <c r="M48" s="36"/>
      <c r="N48" s="36"/>
      <c r="O48" s="36"/>
      <c r="P48" s="36"/>
      <c r="Q48" s="36"/>
      <c r="R48" s="36"/>
    </row>
    <row r="49" spans="1:18" s="2" customFormat="1" ht="23.25" customHeight="1" thickBot="1" x14ac:dyDescent="0.3">
      <c r="A49" s="40"/>
      <c r="B49" s="165" t="s">
        <v>24</v>
      </c>
      <c r="C49" s="166"/>
      <c r="D49" s="166"/>
      <c r="E49" s="166"/>
      <c r="F49" s="166"/>
      <c r="G49" s="166"/>
      <c r="H49" s="166"/>
      <c r="I49" s="166"/>
      <c r="J49" s="166"/>
      <c r="K49" s="166"/>
      <c r="L49" s="166"/>
      <c r="M49" s="166"/>
      <c r="N49" s="166"/>
      <c r="O49" s="166"/>
      <c r="P49" s="166"/>
      <c r="Q49" s="166"/>
      <c r="R49" s="167"/>
    </row>
    <row r="50" spans="1:18" s="2" customFormat="1" ht="15.75" thickBot="1" x14ac:dyDescent="0.3">
      <c r="A50" s="40"/>
      <c r="B50" s="10" t="s">
        <v>15</v>
      </c>
      <c r="C50" s="41">
        <v>2010</v>
      </c>
      <c r="D50" s="42">
        <v>2011</v>
      </c>
      <c r="E50" s="42">
        <v>2012</v>
      </c>
      <c r="F50" s="42">
        <v>2013</v>
      </c>
      <c r="G50" s="42">
        <v>2014</v>
      </c>
      <c r="H50" s="42">
        <v>2015</v>
      </c>
      <c r="I50" s="42">
        <v>2016</v>
      </c>
      <c r="J50" s="42">
        <v>2017</v>
      </c>
      <c r="K50" s="42">
        <v>2018</v>
      </c>
      <c r="L50" s="42">
        <v>2019</v>
      </c>
      <c r="M50" s="42">
        <v>2020</v>
      </c>
      <c r="N50" s="42">
        <v>2021</v>
      </c>
      <c r="O50" s="42">
        <v>2022</v>
      </c>
      <c r="P50" s="42">
        <v>2023</v>
      </c>
      <c r="Q50" s="42">
        <v>2024</v>
      </c>
      <c r="R50" s="43">
        <v>2025</v>
      </c>
    </row>
    <row r="51" spans="1:18" s="2" customFormat="1" x14ac:dyDescent="0.25">
      <c r="A51" s="40"/>
      <c r="B51" s="44" t="s">
        <v>0</v>
      </c>
      <c r="C51" s="64" t="e">
        <f>C8*#REF!</f>
        <v>#REF!</v>
      </c>
      <c r="D51" s="65" t="e">
        <f>D8*#REF!</f>
        <v>#REF!</v>
      </c>
      <c r="E51" s="65" t="e">
        <f>E8*#REF!</f>
        <v>#REF!</v>
      </c>
      <c r="F51" s="65" t="e">
        <f>F8*#REF!</f>
        <v>#REF!</v>
      </c>
      <c r="G51" s="65" t="e">
        <f>G8*#REF!</f>
        <v>#REF!</v>
      </c>
      <c r="H51" s="65" t="e">
        <f>H8*#REF!</f>
        <v>#REF!</v>
      </c>
      <c r="I51" s="65" t="e">
        <f>I8*#REF!</f>
        <v>#REF!</v>
      </c>
      <c r="J51" s="65" t="e">
        <f>J8*#REF!</f>
        <v>#REF!</v>
      </c>
      <c r="K51" s="65" t="e">
        <f>K8*#REF!</f>
        <v>#REF!</v>
      </c>
      <c r="L51" s="65" t="e">
        <f>L8*#REF!</f>
        <v>#REF!</v>
      </c>
      <c r="M51" s="65" t="e">
        <f>M8*#REF!</f>
        <v>#REF!</v>
      </c>
      <c r="N51" s="65" t="e">
        <f>N8*#REF!</f>
        <v>#REF!</v>
      </c>
      <c r="O51" s="65" t="e">
        <f>O8*#REF!</f>
        <v>#REF!</v>
      </c>
      <c r="P51" s="65" t="e">
        <f>P8*#REF!</f>
        <v>#REF!</v>
      </c>
      <c r="Q51" s="65" t="e">
        <f>Q8*#REF!</f>
        <v>#REF!</v>
      </c>
      <c r="R51" s="66" t="e">
        <f>R8*#REF!</f>
        <v>#REF!</v>
      </c>
    </row>
    <row r="52" spans="1:18" s="2" customFormat="1" x14ac:dyDescent="0.25">
      <c r="A52" s="40"/>
      <c r="B52" s="45" t="s">
        <v>1</v>
      </c>
      <c r="C52" s="91" t="e">
        <f>C9*#REF!</f>
        <v>#REF!</v>
      </c>
      <c r="D52" s="92" t="e">
        <f>D9*#REF!</f>
        <v>#REF!</v>
      </c>
      <c r="E52" s="92" t="e">
        <f>E9*#REF!</f>
        <v>#REF!</v>
      </c>
      <c r="F52" s="92" t="e">
        <f>F9*#REF!</f>
        <v>#REF!</v>
      </c>
      <c r="G52" s="92" t="e">
        <f>G9*#REF!</f>
        <v>#REF!</v>
      </c>
      <c r="H52" s="92" t="e">
        <f>H9*#REF!</f>
        <v>#REF!</v>
      </c>
      <c r="I52" s="92" t="e">
        <f>I9*#REF!</f>
        <v>#REF!</v>
      </c>
      <c r="J52" s="92" t="e">
        <f>J9*#REF!</f>
        <v>#REF!</v>
      </c>
      <c r="K52" s="92" t="e">
        <f>K9*#REF!</f>
        <v>#REF!</v>
      </c>
      <c r="L52" s="92" t="e">
        <f>L9*#REF!</f>
        <v>#REF!</v>
      </c>
      <c r="M52" s="92" t="e">
        <f>M9*#REF!</f>
        <v>#REF!</v>
      </c>
      <c r="N52" s="92" t="e">
        <f>N9*#REF!</f>
        <v>#REF!</v>
      </c>
      <c r="O52" s="92" t="e">
        <f>O9*#REF!</f>
        <v>#REF!</v>
      </c>
      <c r="P52" s="92" t="e">
        <f>P9*#REF!</f>
        <v>#REF!</v>
      </c>
      <c r="Q52" s="92" t="e">
        <f>Q9*#REF!</f>
        <v>#REF!</v>
      </c>
      <c r="R52" s="93" t="e">
        <f>R9*#REF!</f>
        <v>#REF!</v>
      </c>
    </row>
    <row r="53" spans="1:18" s="2" customFormat="1" x14ac:dyDescent="0.25">
      <c r="A53" s="40"/>
      <c r="B53" s="45" t="s">
        <v>2</v>
      </c>
      <c r="C53" s="91" t="e">
        <f>C10*#REF!</f>
        <v>#REF!</v>
      </c>
      <c r="D53" s="92" t="e">
        <f>D10*#REF!</f>
        <v>#REF!</v>
      </c>
      <c r="E53" s="92" t="e">
        <f>E10*#REF!</f>
        <v>#REF!</v>
      </c>
      <c r="F53" s="92" t="e">
        <f>F10*#REF!</f>
        <v>#REF!</v>
      </c>
      <c r="G53" s="92" t="e">
        <f>G10*#REF!</f>
        <v>#REF!</v>
      </c>
      <c r="H53" s="92" t="e">
        <f>H10*#REF!</f>
        <v>#REF!</v>
      </c>
      <c r="I53" s="92" t="e">
        <f>I10*#REF!</f>
        <v>#REF!</v>
      </c>
      <c r="J53" s="92" t="e">
        <f>J10*#REF!</f>
        <v>#REF!</v>
      </c>
      <c r="K53" s="92" t="e">
        <f>K10*#REF!</f>
        <v>#REF!</v>
      </c>
      <c r="L53" s="92" t="e">
        <f>L10*#REF!</f>
        <v>#REF!</v>
      </c>
      <c r="M53" s="92" t="e">
        <f>M10*#REF!</f>
        <v>#REF!</v>
      </c>
      <c r="N53" s="92" t="e">
        <f>N10*#REF!</f>
        <v>#REF!</v>
      </c>
      <c r="O53" s="92" t="e">
        <f>O10*#REF!</f>
        <v>#REF!</v>
      </c>
      <c r="P53" s="92" t="e">
        <f>P10*#REF!</f>
        <v>#REF!</v>
      </c>
      <c r="Q53" s="92" t="e">
        <f>Q10*#REF!</f>
        <v>#REF!</v>
      </c>
      <c r="R53" s="93" t="e">
        <f>R10*#REF!</f>
        <v>#REF!</v>
      </c>
    </row>
    <row r="54" spans="1:18" s="2" customFormat="1" x14ac:dyDescent="0.25">
      <c r="A54" s="40"/>
      <c r="B54" s="45" t="s">
        <v>3</v>
      </c>
      <c r="C54" s="91" t="e">
        <f>C11*#REF!</f>
        <v>#REF!</v>
      </c>
      <c r="D54" s="92" t="e">
        <f>D11*#REF!</f>
        <v>#REF!</v>
      </c>
      <c r="E54" s="92" t="e">
        <f>E11*#REF!</f>
        <v>#REF!</v>
      </c>
      <c r="F54" s="92" t="e">
        <f>F11*#REF!</f>
        <v>#REF!</v>
      </c>
      <c r="G54" s="92" t="e">
        <f>G11*#REF!</f>
        <v>#REF!</v>
      </c>
      <c r="H54" s="92" t="e">
        <f>H11*#REF!</f>
        <v>#REF!</v>
      </c>
      <c r="I54" s="92" t="e">
        <f>I11*#REF!</f>
        <v>#REF!</v>
      </c>
      <c r="J54" s="92" t="e">
        <f>J11*#REF!</f>
        <v>#REF!</v>
      </c>
      <c r="K54" s="92" t="e">
        <f>K11*#REF!</f>
        <v>#REF!</v>
      </c>
      <c r="L54" s="92" t="e">
        <f>L11*#REF!</f>
        <v>#REF!</v>
      </c>
      <c r="M54" s="92" t="e">
        <f>M11*#REF!</f>
        <v>#REF!</v>
      </c>
      <c r="N54" s="92" t="e">
        <f>N11*#REF!</f>
        <v>#REF!</v>
      </c>
      <c r="O54" s="92" t="e">
        <f>O11*#REF!</f>
        <v>#REF!</v>
      </c>
      <c r="P54" s="92" t="e">
        <f>P11*#REF!</f>
        <v>#REF!</v>
      </c>
      <c r="Q54" s="92" t="e">
        <f>Q11*#REF!</f>
        <v>#REF!</v>
      </c>
      <c r="R54" s="93" t="e">
        <f>R11*#REF!</f>
        <v>#REF!</v>
      </c>
    </row>
    <row r="55" spans="1:18" s="2" customFormat="1" x14ac:dyDescent="0.25">
      <c r="A55" s="40"/>
      <c r="B55" s="45" t="s">
        <v>4</v>
      </c>
      <c r="C55" s="91" t="e">
        <f>C12*#REF!</f>
        <v>#REF!</v>
      </c>
      <c r="D55" s="92" t="e">
        <f>D12*#REF!</f>
        <v>#REF!</v>
      </c>
      <c r="E55" s="92" t="e">
        <f>E12*#REF!</f>
        <v>#REF!</v>
      </c>
      <c r="F55" s="92" t="e">
        <f>F12*#REF!</f>
        <v>#REF!</v>
      </c>
      <c r="G55" s="92" t="e">
        <f>G12*#REF!</f>
        <v>#REF!</v>
      </c>
      <c r="H55" s="92" t="e">
        <f>H12*#REF!</f>
        <v>#REF!</v>
      </c>
      <c r="I55" s="92" t="e">
        <f>I12*#REF!</f>
        <v>#REF!</v>
      </c>
      <c r="J55" s="92" t="e">
        <f>J12*#REF!</f>
        <v>#REF!</v>
      </c>
      <c r="K55" s="92" t="e">
        <f>K12*#REF!</f>
        <v>#REF!</v>
      </c>
      <c r="L55" s="92" t="e">
        <f>L12*#REF!</f>
        <v>#REF!</v>
      </c>
      <c r="M55" s="92" t="e">
        <f>M12*#REF!</f>
        <v>#REF!</v>
      </c>
      <c r="N55" s="92" t="e">
        <f>N12*#REF!</f>
        <v>#REF!</v>
      </c>
      <c r="O55" s="92" t="e">
        <f>O12*#REF!</f>
        <v>#REF!</v>
      </c>
      <c r="P55" s="92" t="e">
        <f>P12*#REF!</f>
        <v>#REF!</v>
      </c>
      <c r="Q55" s="92" t="e">
        <f>Q12*#REF!</f>
        <v>#REF!</v>
      </c>
      <c r="R55" s="93" t="e">
        <f>R12*#REF!</f>
        <v>#REF!</v>
      </c>
    </row>
    <row r="56" spans="1:18" s="2" customFormat="1" x14ac:dyDescent="0.25">
      <c r="A56" s="40"/>
      <c r="B56" s="45" t="s">
        <v>5</v>
      </c>
      <c r="C56" s="91" t="e">
        <f>C13*#REF!</f>
        <v>#REF!</v>
      </c>
      <c r="D56" s="92" t="e">
        <f>D13*#REF!</f>
        <v>#REF!</v>
      </c>
      <c r="E56" s="92" t="e">
        <f>E13*#REF!</f>
        <v>#REF!</v>
      </c>
      <c r="F56" s="92" t="e">
        <f>F13*#REF!</f>
        <v>#REF!</v>
      </c>
      <c r="G56" s="92" t="e">
        <f>G13*#REF!</f>
        <v>#REF!</v>
      </c>
      <c r="H56" s="92" t="e">
        <f>H13*#REF!</f>
        <v>#REF!</v>
      </c>
      <c r="I56" s="92" t="e">
        <f>I13*#REF!</f>
        <v>#REF!</v>
      </c>
      <c r="J56" s="92" t="e">
        <f>J13*#REF!</f>
        <v>#REF!</v>
      </c>
      <c r="K56" s="92" t="e">
        <f>K13*#REF!</f>
        <v>#REF!</v>
      </c>
      <c r="L56" s="92" t="e">
        <f>L13*#REF!</f>
        <v>#REF!</v>
      </c>
      <c r="M56" s="92" t="e">
        <f>M13*#REF!</f>
        <v>#REF!</v>
      </c>
      <c r="N56" s="92" t="e">
        <f>N13*#REF!</f>
        <v>#REF!</v>
      </c>
      <c r="O56" s="92" t="e">
        <f>O13*#REF!</f>
        <v>#REF!</v>
      </c>
      <c r="P56" s="92" t="e">
        <f>P13*#REF!</f>
        <v>#REF!</v>
      </c>
      <c r="Q56" s="92" t="e">
        <f>Q13*#REF!</f>
        <v>#REF!</v>
      </c>
      <c r="R56" s="93" t="e">
        <f>R13*#REF!</f>
        <v>#REF!</v>
      </c>
    </row>
    <row r="57" spans="1:18" s="2" customFormat="1" x14ac:dyDescent="0.25">
      <c r="A57" s="40"/>
      <c r="B57" s="45" t="s">
        <v>6</v>
      </c>
      <c r="C57" s="91" t="e">
        <f>C14*#REF!</f>
        <v>#REF!</v>
      </c>
      <c r="D57" s="92" t="e">
        <f>D14*#REF!</f>
        <v>#REF!</v>
      </c>
      <c r="E57" s="92" t="e">
        <f>E14*#REF!</f>
        <v>#REF!</v>
      </c>
      <c r="F57" s="92" t="e">
        <f>F14*#REF!</f>
        <v>#REF!</v>
      </c>
      <c r="G57" s="92" t="e">
        <f>G14*#REF!</f>
        <v>#REF!</v>
      </c>
      <c r="H57" s="92" t="e">
        <f>H14*#REF!</f>
        <v>#REF!</v>
      </c>
      <c r="I57" s="92" t="e">
        <f>I14*#REF!</f>
        <v>#REF!</v>
      </c>
      <c r="J57" s="92" t="e">
        <f>J14*#REF!</f>
        <v>#REF!</v>
      </c>
      <c r="K57" s="92" t="e">
        <f>K14*#REF!</f>
        <v>#REF!</v>
      </c>
      <c r="L57" s="92" t="e">
        <f>L14*#REF!</f>
        <v>#REF!</v>
      </c>
      <c r="M57" s="92" t="e">
        <f>M14*#REF!</f>
        <v>#REF!</v>
      </c>
      <c r="N57" s="92" t="e">
        <f>N14*#REF!</f>
        <v>#REF!</v>
      </c>
      <c r="O57" s="92" t="e">
        <f>O14*#REF!</f>
        <v>#REF!</v>
      </c>
      <c r="P57" s="92" t="e">
        <f>P14*#REF!</f>
        <v>#REF!</v>
      </c>
      <c r="Q57" s="92" t="e">
        <f>Q14*#REF!</f>
        <v>#REF!</v>
      </c>
      <c r="R57" s="93" t="e">
        <f>R14*#REF!</f>
        <v>#REF!</v>
      </c>
    </row>
    <row r="58" spans="1:18" s="2" customFormat="1" x14ac:dyDescent="0.25">
      <c r="A58" s="40"/>
      <c r="B58" s="45" t="s">
        <v>7</v>
      </c>
      <c r="C58" s="91" t="e">
        <f>C15*#REF!</f>
        <v>#REF!</v>
      </c>
      <c r="D58" s="92" t="e">
        <f>D15*#REF!</f>
        <v>#REF!</v>
      </c>
      <c r="E58" s="92" t="e">
        <f>E15*#REF!</f>
        <v>#REF!</v>
      </c>
      <c r="F58" s="92" t="e">
        <f>F15*#REF!</f>
        <v>#REF!</v>
      </c>
      <c r="G58" s="92" t="e">
        <f>G15*#REF!</f>
        <v>#REF!</v>
      </c>
      <c r="H58" s="92" t="e">
        <f>H15*#REF!</f>
        <v>#REF!</v>
      </c>
      <c r="I58" s="92" t="e">
        <f>I15*#REF!</f>
        <v>#REF!</v>
      </c>
      <c r="J58" s="92" t="e">
        <f>J15*#REF!</f>
        <v>#REF!</v>
      </c>
      <c r="K58" s="92" t="e">
        <f>K15*#REF!</f>
        <v>#REF!</v>
      </c>
      <c r="L58" s="92" t="e">
        <f>L15*#REF!</f>
        <v>#REF!</v>
      </c>
      <c r="M58" s="92" t="e">
        <f>M15*#REF!</f>
        <v>#REF!</v>
      </c>
      <c r="N58" s="92" t="e">
        <f>N15*#REF!</f>
        <v>#REF!</v>
      </c>
      <c r="O58" s="92" t="e">
        <f>O15*#REF!</f>
        <v>#REF!</v>
      </c>
      <c r="P58" s="92" t="e">
        <f>P15*#REF!</f>
        <v>#REF!</v>
      </c>
      <c r="Q58" s="92" t="e">
        <f>Q15*#REF!</f>
        <v>#REF!</v>
      </c>
      <c r="R58" s="93" t="e">
        <f>R15*#REF!</f>
        <v>#REF!</v>
      </c>
    </row>
    <row r="59" spans="1:18" s="2" customFormat="1" x14ac:dyDescent="0.25">
      <c r="A59" s="40"/>
      <c r="B59" s="45" t="s">
        <v>8</v>
      </c>
      <c r="C59" s="91" t="e">
        <f>C16*#REF!</f>
        <v>#REF!</v>
      </c>
      <c r="D59" s="92" t="e">
        <f>D16*#REF!</f>
        <v>#REF!</v>
      </c>
      <c r="E59" s="92" t="e">
        <f>E16*#REF!</f>
        <v>#REF!</v>
      </c>
      <c r="F59" s="92" t="e">
        <f>F16*#REF!</f>
        <v>#REF!</v>
      </c>
      <c r="G59" s="92" t="e">
        <f>G16*#REF!</f>
        <v>#REF!</v>
      </c>
      <c r="H59" s="92" t="e">
        <f>H16*#REF!</f>
        <v>#REF!</v>
      </c>
      <c r="I59" s="92" t="e">
        <f>I16*#REF!</f>
        <v>#REF!</v>
      </c>
      <c r="J59" s="92" t="e">
        <f>J16*#REF!</f>
        <v>#REF!</v>
      </c>
      <c r="K59" s="92" t="e">
        <f>K16*#REF!</f>
        <v>#REF!</v>
      </c>
      <c r="L59" s="92" t="e">
        <f>L16*#REF!</f>
        <v>#REF!</v>
      </c>
      <c r="M59" s="92" t="e">
        <f>M16*#REF!</f>
        <v>#REF!</v>
      </c>
      <c r="N59" s="92" t="e">
        <f>N16*#REF!</f>
        <v>#REF!</v>
      </c>
      <c r="O59" s="92" t="e">
        <f>O16*#REF!</f>
        <v>#REF!</v>
      </c>
      <c r="P59" s="92" t="e">
        <f>P16*#REF!</f>
        <v>#REF!</v>
      </c>
      <c r="Q59" s="92" t="e">
        <f>Q16*#REF!</f>
        <v>#REF!</v>
      </c>
      <c r="R59" s="93" t="e">
        <f>R16*#REF!</f>
        <v>#REF!</v>
      </c>
    </row>
    <row r="60" spans="1:18" s="2" customFormat="1" x14ac:dyDescent="0.25">
      <c r="A60" s="40"/>
      <c r="B60" s="45" t="s">
        <v>9</v>
      </c>
      <c r="C60" s="91" t="e">
        <f>C17*#REF!</f>
        <v>#REF!</v>
      </c>
      <c r="D60" s="92" t="e">
        <f>D17*#REF!</f>
        <v>#REF!</v>
      </c>
      <c r="E60" s="92" t="e">
        <f>E17*#REF!</f>
        <v>#REF!</v>
      </c>
      <c r="F60" s="92" t="e">
        <f>F17*#REF!</f>
        <v>#REF!</v>
      </c>
      <c r="G60" s="92" t="e">
        <f>G17*#REF!</f>
        <v>#REF!</v>
      </c>
      <c r="H60" s="92" t="e">
        <f>H17*#REF!</f>
        <v>#REF!</v>
      </c>
      <c r="I60" s="92" t="e">
        <f>I17*#REF!</f>
        <v>#REF!</v>
      </c>
      <c r="J60" s="92" t="e">
        <f>J17*#REF!</f>
        <v>#REF!</v>
      </c>
      <c r="K60" s="92" t="e">
        <f>K17*#REF!</f>
        <v>#REF!</v>
      </c>
      <c r="L60" s="92" t="e">
        <f>L17*#REF!</f>
        <v>#REF!</v>
      </c>
      <c r="M60" s="92" t="e">
        <f>M17*#REF!</f>
        <v>#REF!</v>
      </c>
      <c r="N60" s="92" t="e">
        <f>N17*#REF!</f>
        <v>#REF!</v>
      </c>
      <c r="O60" s="92" t="e">
        <f>O17*#REF!</f>
        <v>#REF!</v>
      </c>
      <c r="P60" s="92" t="e">
        <f>P17*#REF!</f>
        <v>#REF!</v>
      </c>
      <c r="Q60" s="92" t="e">
        <f>Q17*#REF!</f>
        <v>#REF!</v>
      </c>
      <c r="R60" s="93" t="e">
        <f>R17*#REF!</f>
        <v>#REF!</v>
      </c>
    </row>
    <row r="61" spans="1:18" s="2" customFormat="1" x14ac:dyDescent="0.25">
      <c r="A61" s="40"/>
      <c r="B61" s="45" t="s">
        <v>10</v>
      </c>
      <c r="C61" s="91" t="e">
        <f>C18*#REF!</f>
        <v>#REF!</v>
      </c>
      <c r="D61" s="92" t="e">
        <f>D18*#REF!</f>
        <v>#REF!</v>
      </c>
      <c r="E61" s="92" t="e">
        <f>E18*#REF!</f>
        <v>#REF!</v>
      </c>
      <c r="F61" s="92" t="e">
        <f>F18*#REF!</f>
        <v>#REF!</v>
      </c>
      <c r="G61" s="92" t="e">
        <f>G18*#REF!</f>
        <v>#REF!</v>
      </c>
      <c r="H61" s="92" t="e">
        <f>H18*#REF!</f>
        <v>#REF!</v>
      </c>
      <c r="I61" s="92" t="e">
        <f>I18*#REF!</f>
        <v>#REF!</v>
      </c>
      <c r="J61" s="92" t="e">
        <f>J18*#REF!</f>
        <v>#REF!</v>
      </c>
      <c r="K61" s="92" t="e">
        <f>K18*#REF!</f>
        <v>#REF!</v>
      </c>
      <c r="L61" s="92" t="e">
        <f>L18*#REF!</f>
        <v>#REF!</v>
      </c>
      <c r="M61" s="92" t="e">
        <f>M18*#REF!</f>
        <v>#REF!</v>
      </c>
      <c r="N61" s="92" t="e">
        <f>N18*#REF!</f>
        <v>#REF!</v>
      </c>
      <c r="O61" s="92" t="e">
        <f>O18*#REF!</f>
        <v>#REF!</v>
      </c>
      <c r="P61" s="92" t="e">
        <f>P18*#REF!</f>
        <v>#REF!</v>
      </c>
      <c r="Q61" s="92" t="e">
        <f>Q18*#REF!</f>
        <v>#REF!</v>
      </c>
      <c r="R61" s="93" t="e">
        <f>R18*#REF!</f>
        <v>#REF!</v>
      </c>
    </row>
    <row r="62" spans="1:18" s="2" customFormat="1" ht="15.75" thickBot="1" x14ac:dyDescent="0.3">
      <c r="A62" s="40"/>
      <c r="B62" s="46" t="s">
        <v>11</v>
      </c>
      <c r="C62" s="70" t="e">
        <f>C19*#REF!</f>
        <v>#REF!</v>
      </c>
      <c r="D62" s="71" t="e">
        <f>D19*#REF!</f>
        <v>#REF!</v>
      </c>
      <c r="E62" s="71" t="e">
        <f>E19*#REF!</f>
        <v>#REF!</v>
      </c>
      <c r="F62" s="71" t="e">
        <f>F19*#REF!</f>
        <v>#REF!</v>
      </c>
      <c r="G62" s="71" t="e">
        <f>G19*#REF!</f>
        <v>#REF!</v>
      </c>
      <c r="H62" s="71" t="e">
        <f>H19*#REF!</f>
        <v>#REF!</v>
      </c>
      <c r="I62" s="71" t="e">
        <f>I19*#REF!</f>
        <v>#REF!</v>
      </c>
      <c r="J62" s="71" t="e">
        <f>J19*#REF!</f>
        <v>#REF!</v>
      </c>
      <c r="K62" s="71" t="e">
        <f>K19*#REF!</f>
        <v>#REF!</v>
      </c>
      <c r="L62" s="71" t="e">
        <f>L19*#REF!</f>
        <v>#REF!</v>
      </c>
      <c r="M62" s="71" t="e">
        <f>M19*#REF!</f>
        <v>#REF!</v>
      </c>
      <c r="N62" s="71" t="e">
        <f>N19*#REF!</f>
        <v>#REF!</v>
      </c>
      <c r="O62" s="71" t="e">
        <f>O19*#REF!</f>
        <v>#REF!</v>
      </c>
      <c r="P62" s="71" t="e">
        <f>P19*#REF!</f>
        <v>#REF!</v>
      </c>
      <c r="Q62" s="71" t="e">
        <f>Q19*#REF!</f>
        <v>#REF!</v>
      </c>
      <c r="R62" s="72" t="e">
        <f>R19*#REF!</f>
        <v>#REF!</v>
      </c>
    </row>
    <row r="63" spans="1:18" s="2" customFormat="1" ht="15.75" thickBot="1" x14ac:dyDescent="0.3">
      <c r="A63" s="40"/>
      <c r="B63" s="154" t="s">
        <v>27</v>
      </c>
      <c r="C63" s="155" t="e">
        <f>SUM(C51:C62)</f>
        <v>#REF!</v>
      </c>
      <c r="D63" s="156" t="e">
        <f t="shared" ref="D63:R63" si="4">SUM(D51:D62)</f>
        <v>#REF!</v>
      </c>
      <c r="E63" s="156" t="e">
        <f t="shared" si="4"/>
        <v>#REF!</v>
      </c>
      <c r="F63" s="156" t="e">
        <f t="shared" si="4"/>
        <v>#REF!</v>
      </c>
      <c r="G63" s="156" t="e">
        <f t="shared" si="4"/>
        <v>#REF!</v>
      </c>
      <c r="H63" s="156" t="e">
        <f t="shared" si="4"/>
        <v>#REF!</v>
      </c>
      <c r="I63" s="156" t="e">
        <f t="shared" si="4"/>
        <v>#REF!</v>
      </c>
      <c r="J63" s="156" t="e">
        <f t="shared" si="4"/>
        <v>#REF!</v>
      </c>
      <c r="K63" s="156" t="e">
        <f t="shared" si="4"/>
        <v>#REF!</v>
      </c>
      <c r="L63" s="156" t="e">
        <f t="shared" si="4"/>
        <v>#REF!</v>
      </c>
      <c r="M63" s="156" t="e">
        <f t="shared" si="4"/>
        <v>#REF!</v>
      </c>
      <c r="N63" s="156" t="e">
        <f t="shared" si="4"/>
        <v>#REF!</v>
      </c>
      <c r="O63" s="156" t="e">
        <f t="shared" si="4"/>
        <v>#REF!</v>
      </c>
      <c r="P63" s="156" t="e">
        <f t="shared" si="4"/>
        <v>#REF!</v>
      </c>
      <c r="Q63" s="156" t="e">
        <f t="shared" si="4"/>
        <v>#REF!</v>
      </c>
      <c r="R63" s="157" t="e">
        <f t="shared" si="4"/>
        <v>#REF!</v>
      </c>
    </row>
    <row r="64" spans="1:18" s="2" customFormat="1" ht="15.75" thickBot="1" x14ac:dyDescent="0.3">
      <c r="A64" s="40"/>
      <c r="B64" s="122" t="s">
        <v>20</v>
      </c>
      <c r="C64" s="140" t="s">
        <v>12</v>
      </c>
      <c r="D64" s="141" t="e">
        <f>-(1-D63/C63)</f>
        <v>#REF!</v>
      </c>
      <c r="E64" s="126" t="e">
        <f t="shared" ref="E64:R64" si="5">-(1-E63/D63)</f>
        <v>#REF!</v>
      </c>
      <c r="F64" s="126" t="e">
        <f t="shared" si="5"/>
        <v>#REF!</v>
      </c>
      <c r="G64" s="126" t="e">
        <f t="shared" si="5"/>
        <v>#REF!</v>
      </c>
      <c r="H64" s="126" t="e">
        <f t="shared" si="5"/>
        <v>#REF!</v>
      </c>
      <c r="I64" s="126" t="e">
        <f t="shared" si="5"/>
        <v>#REF!</v>
      </c>
      <c r="J64" s="126" t="e">
        <f t="shared" si="5"/>
        <v>#REF!</v>
      </c>
      <c r="K64" s="126" t="e">
        <f t="shared" si="5"/>
        <v>#REF!</v>
      </c>
      <c r="L64" s="126" t="e">
        <f t="shared" si="5"/>
        <v>#REF!</v>
      </c>
      <c r="M64" s="126" t="e">
        <f t="shared" si="5"/>
        <v>#REF!</v>
      </c>
      <c r="N64" s="126" t="e">
        <f t="shared" si="5"/>
        <v>#REF!</v>
      </c>
      <c r="O64" s="126" t="e">
        <f t="shared" si="5"/>
        <v>#REF!</v>
      </c>
      <c r="P64" s="126" t="e">
        <f t="shared" si="5"/>
        <v>#REF!</v>
      </c>
      <c r="Q64" s="126" t="e">
        <f t="shared" si="5"/>
        <v>#REF!</v>
      </c>
      <c r="R64" s="127" t="e">
        <f t="shared" si="5"/>
        <v>#REF!</v>
      </c>
    </row>
    <row r="65" spans="1:45" s="2" customFormat="1" x14ac:dyDescent="0.25">
      <c r="A65" s="40"/>
      <c r="B65" s="129" t="s">
        <v>38</v>
      </c>
      <c r="C65" s="130" t="e">
        <f>2010+MATCH(TRUE,INDEX(C63:R63&gt;0,0),0)-1</f>
        <v>#N/A</v>
      </c>
      <c r="D65" s="131" t="e">
        <f ca="1">OFFSET(C50,13,MATCH(2010+MATCH(TRUE,INDEX(C63:R63&gt;0,0),0)-1,C50:R50,0)-1)</f>
        <v>#N/A</v>
      </c>
      <c r="E65" s="106"/>
      <c r="F65" s="4"/>
      <c r="G65" s="4"/>
      <c r="H65" s="4"/>
      <c r="I65" s="4"/>
      <c r="J65" s="4"/>
      <c r="K65" s="4"/>
      <c r="L65" s="4"/>
      <c r="M65" s="4"/>
      <c r="N65" s="4"/>
      <c r="O65" s="4"/>
      <c r="P65" s="4"/>
      <c r="Q65" s="4"/>
      <c r="R65" s="4"/>
    </row>
    <row r="66" spans="1:45" s="102" customFormat="1" x14ac:dyDescent="0.25">
      <c r="A66" s="107"/>
      <c r="B66" s="132" t="s">
        <v>36</v>
      </c>
      <c r="C66" s="128" t="e">
        <f ca="1">OFFSET(C50,0,MATCH(2010+MATCH(TRUE,INDEX(C63:R63&gt;0,0),0)-1,C50:R50)+MATCH(0,INDIRECT(CELL("adresse",INDEX(C63:R63,0,MATCH(2010+MATCH(TRUE,INDEX(C63:R63&gt;0,0),0)-1,C50:R50)))):R63,0)-1-4)</f>
        <v>#N/A</v>
      </c>
      <c r="D66" s="133" t="e">
        <f ca="1">OFFSET(C63,0,MATCH(2010+MATCH(TRUE,INDEX(C63:R63&gt;0,0),0)-1,C50:R50)+MATCH(0,INDIRECT(CELL("adresse",INDEX(C63:R63,0,MATCH(2010+MATCH(TRUE,INDEX(C63:R63&gt;0,0),0)-1,C50:R50)))):R63,0)-1-4)</f>
        <v>#N/A</v>
      </c>
      <c r="E66" s="106"/>
      <c r="F66" s="103"/>
      <c r="G66" s="103"/>
      <c r="H66" s="103"/>
      <c r="I66" s="103"/>
      <c r="J66" s="103"/>
      <c r="K66" s="103"/>
      <c r="L66" s="103"/>
      <c r="M66" s="103"/>
      <c r="N66" s="103"/>
      <c r="O66" s="103"/>
      <c r="P66" s="103"/>
      <c r="Q66" s="103"/>
      <c r="R66" s="103"/>
    </row>
    <row r="67" spans="1:45" s="102" customFormat="1" x14ac:dyDescent="0.25">
      <c r="A67" s="107"/>
      <c r="B67" s="132" t="s">
        <v>37</v>
      </c>
      <c r="C67" s="128" t="e">
        <f ca="1">OFFSET(C50,0,MATCH(2010+MATCH(TRUE,INDEX(C63:R63&gt;0,0),0)-1,C50:R50)+MATCH(0,INDIRECT(CELL("adresse",INDEX(C63:R63,0,MATCH(2010+MATCH(TRUE,INDEX(C63:R63&gt;0,0),0)-1,C50:R50)))):R63,0)-1-3)</f>
        <v>#N/A</v>
      </c>
      <c r="D67" s="133" t="e">
        <f ca="1">OFFSET(C63,0,MATCH(2010+MATCH(TRUE,INDEX(C63:R63&gt;0,0),0)-1,C50:R50)+MATCH(0,INDIRECT(CELL("adresse",INDEX(C63:R63,0,MATCH(2010+MATCH(TRUE,INDEX(C63:R63&gt;0,0),0)-1,C50:R50)))):R63,0)-1-3)</f>
        <v>#N/A</v>
      </c>
      <c r="E67" s="106"/>
      <c r="F67" s="103"/>
      <c r="G67" s="103"/>
      <c r="H67" s="103"/>
      <c r="I67" s="103"/>
      <c r="J67" s="103"/>
      <c r="K67" s="103"/>
      <c r="L67" s="103"/>
      <c r="M67" s="103"/>
      <c r="N67" s="103"/>
      <c r="O67" s="103"/>
      <c r="P67" s="103"/>
      <c r="Q67" s="103"/>
      <c r="R67" s="103"/>
    </row>
    <row r="68" spans="1:45" s="102" customFormat="1" ht="15.75" thickBot="1" x14ac:dyDescent="0.3">
      <c r="A68" s="107"/>
      <c r="B68" s="134" t="s">
        <v>39</v>
      </c>
      <c r="C68" s="135" t="e">
        <f ca="1">OFFSET(C50,0,MATCH(2010+MATCH(TRUE,INDEX(C63:R63&gt;0,0),0)-1,C50:R50)+MATCH(0,INDIRECT(CELL("adresse",INDEX(C63:R63,0,MATCH(2010+MATCH(TRUE,INDEX(C63:R63&gt;0,0),0)-1,C50:R50)))):R63,0)-1-2)</f>
        <v>#N/A</v>
      </c>
      <c r="D68" s="136" t="e">
        <f ca="1">OFFSET(C63,0,MATCH(2010+MATCH(TRUE,INDEX(C63:R63&gt;0,0),0)-1,C50:R50)+MATCH(0,INDIRECT(CELL("adresse",INDEX(C63:R63,0,MATCH(2010+MATCH(TRUE,INDEX(C63:R63&gt;0,0),0)-1,C50:R50)))):R63,0)-1-2)</f>
        <v>#N/A</v>
      </c>
      <c r="E68" s="106"/>
      <c r="F68" s="103"/>
      <c r="G68" s="103"/>
      <c r="H68" s="103"/>
      <c r="I68" s="103"/>
      <c r="J68" s="103"/>
      <c r="K68" s="103"/>
      <c r="L68" s="103"/>
      <c r="M68" s="103"/>
      <c r="N68" s="103"/>
      <c r="O68" s="103"/>
      <c r="P68" s="103"/>
      <c r="Q68" s="103"/>
      <c r="R68" s="103"/>
    </row>
    <row r="69" spans="1:45" s="2" customFormat="1" ht="24" customHeight="1" thickBot="1" x14ac:dyDescent="0.3">
      <c r="A69" s="40"/>
      <c r="B69" s="15"/>
      <c r="C69" s="36"/>
      <c r="D69" s="36"/>
      <c r="E69" s="36"/>
      <c r="F69" s="36"/>
      <c r="G69" s="36"/>
      <c r="H69" s="36"/>
      <c r="I69" s="36"/>
      <c r="J69" s="36"/>
      <c r="K69" s="36"/>
      <c r="L69" s="36"/>
      <c r="M69" s="36"/>
      <c r="N69" s="36"/>
      <c r="O69" s="36"/>
      <c r="P69" s="36"/>
      <c r="Q69" s="36"/>
      <c r="R69" s="36"/>
    </row>
    <row r="70" spans="1:45" s="2" customFormat="1" ht="24.6" customHeight="1" thickBot="1" x14ac:dyDescent="0.3">
      <c r="A70" s="40"/>
      <c r="B70" s="168" t="s">
        <v>22</v>
      </c>
      <c r="C70" s="169"/>
      <c r="D70" s="169"/>
      <c r="E70" s="169"/>
      <c r="F70" s="169"/>
      <c r="G70" s="169"/>
      <c r="H70" s="169"/>
      <c r="I70" s="169"/>
      <c r="J70" s="169"/>
      <c r="K70" s="169"/>
      <c r="L70" s="169"/>
      <c r="M70" s="169"/>
      <c r="N70" s="169"/>
      <c r="O70" s="169"/>
      <c r="P70" s="169"/>
      <c r="Q70" s="169"/>
      <c r="R70" s="170"/>
    </row>
    <row r="71" spans="1:45" s="2" customFormat="1" ht="15.75" thickBot="1" x14ac:dyDescent="0.3">
      <c r="A71" s="40"/>
      <c r="B71" s="10" t="s">
        <v>15</v>
      </c>
      <c r="C71" s="37">
        <v>2010</v>
      </c>
      <c r="D71" s="38">
        <v>2011</v>
      </c>
      <c r="E71" s="38">
        <v>2012</v>
      </c>
      <c r="F71" s="38">
        <v>2013</v>
      </c>
      <c r="G71" s="38">
        <v>2014</v>
      </c>
      <c r="H71" s="38">
        <v>2015</v>
      </c>
      <c r="I71" s="38">
        <v>2016</v>
      </c>
      <c r="J71" s="38">
        <v>2017</v>
      </c>
      <c r="K71" s="38">
        <v>2018</v>
      </c>
      <c r="L71" s="38">
        <v>2019</v>
      </c>
      <c r="M71" s="38">
        <v>2020</v>
      </c>
      <c r="N71" s="38">
        <v>2021</v>
      </c>
      <c r="O71" s="38">
        <v>2022</v>
      </c>
      <c r="P71" s="38">
        <v>2023</v>
      </c>
      <c r="Q71" s="38">
        <v>2024</v>
      </c>
      <c r="R71" s="39">
        <v>2025</v>
      </c>
    </row>
    <row r="72" spans="1:45" s="2" customFormat="1" x14ac:dyDescent="0.25">
      <c r="A72" s="40"/>
      <c r="B72" s="24" t="s">
        <v>0</v>
      </c>
      <c r="C72" s="55">
        <f>IF(OR(C8=0,C30=0),0,C30/C8)</f>
        <v>0</v>
      </c>
      <c r="D72" s="83">
        <f t="shared" ref="D72:R72" si="6">IF(OR(D8=0,D30=0),0,D30/D8)</f>
        <v>0</v>
      </c>
      <c r="E72" s="83">
        <f t="shared" si="6"/>
        <v>0</v>
      </c>
      <c r="F72" s="83">
        <f t="shared" si="6"/>
        <v>0</v>
      </c>
      <c r="G72" s="83">
        <f t="shared" si="6"/>
        <v>0</v>
      </c>
      <c r="H72" s="83">
        <f t="shared" si="6"/>
        <v>0</v>
      </c>
      <c r="I72" s="83">
        <f t="shared" si="6"/>
        <v>0</v>
      </c>
      <c r="J72" s="83">
        <f t="shared" si="6"/>
        <v>0</v>
      </c>
      <c r="K72" s="83">
        <f t="shared" si="6"/>
        <v>0</v>
      </c>
      <c r="L72" s="83">
        <f t="shared" si="6"/>
        <v>0</v>
      </c>
      <c r="M72" s="83">
        <f t="shared" si="6"/>
        <v>0</v>
      </c>
      <c r="N72" s="83">
        <f t="shared" si="6"/>
        <v>0</v>
      </c>
      <c r="O72" s="83">
        <f t="shared" si="6"/>
        <v>0</v>
      </c>
      <c r="P72" s="83">
        <f t="shared" si="6"/>
        <v>0</v>
      </c>
      <c r="Q72" s="83">
        <f t="shared" si="6"/>
        <v>0</v>
      </c>
      <c r="R72" s="84">
        <f t="shared" si="6"/>
        <v>0</v>
      </c>
      <c r="AA72" s="54"/>
      <c r="AB72" s="54"/>
      <c r="AC72" s="54"/>
      <c r="AD72" s="54"/>
      <c r="AE72" s="54"/>
      <c r="AF72" s="54"/>
      <c r="AG72" s="54"/>
      <c r="AH72" s="54"/>
      <c r="AI72" s="54"/>
      <c r="AJ72" s="54"/>
      <c r="AK72" s="54"/>
      <c r="AL72" s="54"/>
      <c r="AM72" s="54"/>
      <c r="AN72" s="54"/>
      <c r="AO72" s="54"/>
      <c r="AP72" s="54"/>
      <c r="AQ72" s="54"/>
      <c r="AR72" s="54"/>
      <c r="AS72" s="54"/>
    </row>
    <row r="73" spans="1:45" s="2" customFormat="1" x14ac:dyDescent="0.25">
      <c r="A73" s="40"/>
      <c r="B73" s="25" t="s">
        <v>1</v>
      </c>
      <c r="C73" s="85">
        <f t="shared" ref="C73:R73" si="7">IF(OR(C9=0,C31=0),0,C31/C9)</f>
        <v>0</v>
      </c>
      <c r="D73" s="82">
        <f t="shared" si="7"/>
        <v>0</v>
      </c>
      <c r="E73" s="82">
        <f t="shared" si="7"/>
        <v>0</v>
      </c>
      <c r="F73" s="82">
        <f t="shared" si="7"/>
        <v>0</v>
      </c>
      <c r="G73" s="82">
        <f t="shared" si="7"/>
        <v>0</v>
      </c>
      <c r="H73" s="82">
        <f t="shared" si="7"/>
        <v>0</v>
      </c>
      <c r="I73" s="82">
        <f t="shared" si="7"/>
        <v>0</v>
      </c>
      <c r="J73" s="82">
        <f t="shared" si="7"/>
        <v>0</v>
      </c>
      <c r="K73" s="82">
        <f t="shared" si="7"/>
        <v>0</v>
      </c>
      <c r="L73" s="82">
        <f t="shared" si="7"/>
        <v>0</v>
      </c>
      <c r="M73" s="82">
        <f t="shared" si="7"/>
        <v>0</v>
      </c>
      <c r="N73" s="82">
        <f t="shared" si="7"/>
        <v>0</v>
      </c>
      <c r="O73" s="82">
        <f t="shared" si="7"/>
        <v>0</v>
      </c>
      <c r="P73" s="82">
        <f t="shared" si="7"/>
        <v>0</v>
      </c>
      <c r="Q73" s="82">
        <f t="shared" si="7"/>
        <v>0</v>
      </c>
      <c r="R73" s="86">
        <f t="shared" si="7"/>
        <v>0</v>
      </c>
      <c r="AA73" s="54"/>
      <c r="AB73" s="54"/>
      <c r="AC73" s="54"/>
      <c r="AD73" s="54"/>
      <c r="AE73" s="54"/>
      <c r="AF73" s="54"/>
      <c r="AG73" s="54"/>
      <c r="AH73" s="54"/>
      <c r="AI73" s="54"/>
      <c r="AJ73" s="54"/>
      <c r="AK73" s="54"/>
      <c r="AL73" s="54"/>
      <c r="AM73" s="54"/>
      <c r="AN73" s="54"/>
      <c r="AO73" s="54"/>
      <c r="AP73" s="54"/>
      <c r="AQ73" s="54"/>
      <c r="AR73" s="54"/>
      <c r="AS73" s="54"/>
    </row>
    <row r="74" spans="1:45" s="2" customFormat="1" x14ac:dyDescent="0.25">
      <c r="A74" s="40"/>
      <c r="B74" s="25" t="s">
        <v>2</v>
      </c>
      <c r="C74" s="85">
        <f t="shared" ref="C74:R74" si="8">IF(OR(C10=0,C32=0),0,C32/C10)</f>
        <v>0</v>
      </c>
      <c r="D74" s="82">
        <f t="shared" si="8"/>
        <v>0</v>
      </c>
      <c r="E74" s="82">
        <f t="shared" si="8"/>
        <v>0</v>
      </c>
      <c r="F74" s="82">
        <f t="shared" si="8"/>
        <v>0</v>
      </c>
      <c r="G74" s="82">
        <f t="shared" si="8"/>
        <v>0</v>
      </c>
      <c r="H74" s="82">
        <f t="shared" si="8"/>
        <v>0</v>
      </c>
      <c r="I74" s="82">
        <f t="shared" si="8"/>
        <v>0</v>
      </c>
      <c r="J74" s="82">
        <f t="shared" si="8"/>
        <v>0</v>
      </c>
      <c r="K74" s="82">
        <f t="shared" si="8"/>
        <v>0</v>
      </c>
      <c r="L74" s="82">
        <f t="shared" si="8"/>
        <v>0</v>
      </c>
      <c r="M74" s="82">
        <f t="shared" si="8"/>
        <v>0</v>
      </c>
      <c r="N74" s="82">
        <f t="shared" si="8"/>
        <v>0</v>
      </c>
      <c r="O74" s="82">
        <f t="shared" si="8"/>
        <v>0</v>
      </c>
      <c r="P74" s="82">
        <f t="shared" si="8"/>
        <v>0</v>
      </c>
      <c r="Q74" s="82">
        <f t="shared" si="8"/>
        <v>0</v>
      </c>
      <c r="R74" s="86">
        <f t="shared" si="8"/>
        <v>0</v>
      </c>
      <c r="AA74" s="54"/>
      <c r="AB74" s="54"/>
      <c r="AC74" s="54"/>
      <c r="AD74" s="54"/>
      <c r="AE74" s="54"/>
      <c r="AF74" s="54"/>
      <c r="AG74" s="54"/>
      <c r="AH74" s="54"/>
      <c r="AI74" s="54"/>
      <c r="AJ74" s="54"/>
      <c r="AK74" s="54"/>
      <c r="AL74" s="54"/>
      <c r="AM74" s="54"/>
      <c r="AN74" s="54"/>
      <c r="AO74" s="54"/>
      <c r="AP74" s="54"/>
      <c r="AQ74" s="54"/>
      <c r="AR74" s="54"/>
      <c r="AS74" s="54"/>
    </row>
    <row r="75" spans="1:45" s="2" customFormat="1" x14ac:dyDescent="0.25">
      <c r="A75" s="40"/>
      <c r="B75" s="25" t="s">
        <v>3</v>
      </c>
      <c r="C75" s="85">
        <f t="shared" ref="C75:R75" si="9">IF(OR(C11=0,C33=0),0,C33/C11)</f>
        <v>0</v>
      </c>
      <c r="D75" s="82">
        <f t="shared" si="9"/>
        <v>0</v>
      </c>
      <c r="E75" s="82">
        <f t="shared" si="9"/>
        <v>0</v>
      </c>
      <c r="F75" s="82">
        <f t="shared" si="9"/>
        <v>0</v>
      </c>
      <c r="G75" s="82">
        <f t="shared" si="9"/>
        <v>0</v>
      </c>
      <c r="H75" s="82">
        <f t="shared" si="9"/>
        <v>0</v>
      </c>
      <c r="I75" s="82">
        <f t="shared" si="9"/>
        <v>0</v>
      </c>
      <c r="J75" s="82">
        <f t="shared" si="9"/>
        <v>0</v>
      </c>
      <c r="K75" s="82">
        <f t="shared" si="9"/>
        <v>0</v>
      </c>
      <c r="L75" s="82">
        <f t="shared" si="9"/>
        <v>0</v>
      </c>
      <c r="M75" s="82">
        <f t="shared" si="9"/>
        <v>0</v>
      </c>
      <c r="N75" s="82">
        <f t="shared" si="9"/>
        <v>0</v>
      </c>
      <c r="O75" s="82">
        <f t="shared" si="9"/>
        <v>0</v>
      </c>
      <c r="P75" s="82">
        <f t="shared" si="9"/>
        <v>0</v>
      </c>
      <c r="Q75" s="82">
        <f t="shared" si="9"/>
        <v>0</v>
      </c>
      <c r="R75" s="86">
        <f t="shared" si="9"/>
        <v>0</v>
      </c>
      <c r="AA75" s="54"/>
      <c r="AB75" s="54"/>
      <c r="AC75" s="54"/>
      <c r="AD75" s="54"/>
      <c r="AE75" s="54"/>
      <c r="AF75" s="54"/>
      <c r="AG75" s="54"/>
      <c r="AH75" s="54"/>
      <c r="AI75" s="54"/>
      <c r="AJ75" s="54"/>
      <c r="AK75" s="54"/>
      <c r="AL75" s="54"/>
      <c r="AM75" s="54"/>
      <c r="AN75" s="54"/>
      <c r="AO75" s="54"/>
      <c r="AP75" s="54"/>
      <c r="AQ75" s="54"/>
      <c r="AR75" s="54"/>
      <c r="AS75" s="54"/>
    </row>
    <row r="76" spans="1:45" s="2" customFormat="1" x14ac:dyDescent="0.25">
      <c r="A76" s="40"/>
      <c r="B76" s="25" t="s">
        <v>4</v>
      </c>
      <c r="C76" s="85">
        <f t="shared" ref="C76:R76" si="10">IF(OR(C12=0,C34=0),0,C34/C12)</f>
        <v>0</v>
      </c>
      <c r="D76" s="82">
        <f t="shared" si="10"/>
        <v>0</v>
      </c>
      <c r="E76" s="82">
        <f t="shared" si="10"/>
        <v>0</v>
      </c>
      <c r="F76" s="82">
        <f t="shared" si="10"/>
        <v>0</v>
      </c>
      <c r="G76" s="82">
        <f t="shared" si="10"/>
        <v>0</v>
      </c>
      <c r="H76" s="82">
        <f t="shared" si="10"/>
        <v>0</v>
      </c>
      <c r="I76" s="82">
        <f t="shared" si="10"/>
        <v>0</v>
      </c>
      <c r="J76" s="82">
        <f t="shared" si="10"/>
        <v>0</v>
      </c>
      <c r="K76" s="82">
        <f t="shared" si="10"/>
        <v>0</v>
      </c>
      <c r="L76" s="82">
        <f t="shared" si="10"/>
        <v>0</v>
      </c>
      <c r="M76" s="82">
        <f t="shared" si="10"/>
        <v>0</v>
      </c>
      <c r="N76" s="82">
        <f t="shared" si="10"/>
        <v>0</v>
      </c>
      <c r="O76" s="82">
        <f t="shared" si="10"/>
        <v>0</v>
      </c>
      <c r="P76" s="82">
        <f t="shared" si="10"/>
        <v>0</v>
      </c>
      <c r="Q76" s="82">
        <f t="shared" si="10"/>
        <v>0</v>
      </c>
      <c r="R76" s="86">
        <f t="shared" si="10"/>
        <v>0</v>
      </c>
      <c r="AA76" s="54"/>
      <c r="AB76" s="54"/>
      <c r="AC76" s="54"/>
      <c r="AD76" s="54"/>
      <c r="AE76" s="54"/>
      <c r="AF76" s="54"/>
      <c r="AG76" s="54"/>
      <c r="AH76" s="54"/>
      <c r="AI76" s="54"/>
      <c r="AJ76" s="54"/>
      <c r="AK76" s="54"/>
      <c r="AL76" s="54"/>
      <c r="AM76" s="54"/>
      <c r="AN76" s="54"/>
      <c r="AO76" s="54"/>
      <c r="AP76" s="54"/>
      <c r="AQ76" s="54"/>
      <c r="AR76" s="54"/>
      <c r="AS76" s="54"/>
    </row>
    <row r="77" spans="1:45" s="2" customFormat="1" x14ac:dyDescent="0.25">
      <c r="A77" s="40"/>
      <c r="B77" s="25" t="s">
        <v>5</v>
      </c>
      <c r="C77" s="85">
        <f t="shared" ref="C77:R77" si="11">IF(OR(C13=0,C35=0),0,C35/C13)</f>
        <v>0</v>
      </c>
      <c r="D77" s="82">
        <f t="shared" si="11"/>
        <v>0</v>
      </c>
      <c r="E77" s="82">
        <f t="shared" si="11"/>
        <v>0</v>
      </c>
      <c r="F77" s="82">
        <f t="shared" si="11"/>
        <v>0</v>
      </c>
      <c r="G77" s="82">
        <f t="shared" si="11"/>
        <v>0</v>
      </c>
      <c r="H77" s="82">
        <f t="shared" si="11"/>
        <v>0</v>
      </c>
      <c r="I77" s="82">
        <f t="shared" si="11"/>
        <v>0</v>
      </c>
      <c r="J77" s="82">
        <f t="shared" si="11"/>
        <v>0</v>
      </c>
      <c r="K77" s="82">
        <f t="shared" si="11"/>
        <v>0</v>
      </c>
      <c r="L77" s="82">
        <f t="shared" si="11"/>
        <v>0</v>
      </c>
      <c r="M77" s="82">
        <f t="shared" si="11"/>
        <v>0</v>
      </c>
      <c r="N77" s="82">
        <f t="shared" si="11"/>
        <v>0</v>
      </c>
      <c r="O77" s="82">
        <f t="shared" si="11"/>
        <v>0</v>
      </c>
      <c r="P77" s="82">
        <f t="shared" si="11"/>
        <v>0</v>
      </c>
      <c r="Q77" s="82">
        <f t="shared" si="11"/>
        <v>0</v>
      </c>
      <c r="R77" s="86">
        <f t="shared" si="11"/>
        <v>0</v>
      </c>
      <c r="AA77" s="54"/>
      <c r="AB77" s="54"/>
      <c r="AC77" s="54"/>
      <c r="AD77" s="54"/>
      <c r="AE77" s="54"/>
      <c r="AF77" s="54"/>
      <c r="AG77" s="54"/>
      <c r="AH77" s="54"/>
      <c r="AI77" s="54"/>
      <c r="AJ77" s="54"/>
      <c r="AK77" s="54"/>
      <c r="AL77" s="54"/>
      <c r="AM77" s="54"/>
      <c r="AN77" s="54"/>
      <c r="AO77" s="54"/>
      <c r="AP77" s="54"/>
      <c r="AQ77" s="54"/>
      <c r="AR77" s="54"/>
      <c r="AS77" s="54"/>
    </row>
    <row r="78" spans="1:45" s="2" customFormat="1" x14ac:dyDescent="0.25">
      <c r="A78" s="40"/>
      <c r="B78" s="25" t="s">
        <v>6</v>
      </c>
      <c r="C78" s="85">
        <f t="shared" ref="C78:R78" si="12">IF(OR(C14=0,C36=0),0,C36/C14)</f>
        <v>0</v>
      </c>
      <c r="D78" s="82">
        <f t="shared" si="12"/>
        <v>0</v>
      </c>
      <c r="E78" s="82">
        <f t="shared" si="12"/>
        <v>0</v>
      </c>
      <c r="F78" s="82">
        <f t="shared" si="12"/>
        <v>0</v>
      </c>
      <c r="G78" s="82">
        <f t="shared" si="12"/>
        <v>0</v>
      </c>
      <c r="H78" s="82">
        <f t="shared" si="12"/>
        <v>0</v>
      </c>
      <c r="I78" s="82">
        <f t="shared" si="12"/>
        <v>0</v>
      </c>
      <c r="J78" s="82">
        <f t="shared" si="12"/>
        <v>0</v>
      </c>
      <c r="K78" s="82">
        <f t="shared" si="12"/>
        <v>0</v>
      </c>
      <c r="L78" s="82">
        <f t="shared" si="12"/>
        <v>0</v>
      </c>
      <c r="M78" s="82">
        <f t="shared" si="12"/>
        <v>0</v>
      </c>
      <c r="N78" s="82">
        <f t="shared" si="12"/>
        <v>0</v>
      </c>
      <c r="O78" s="82">
        <f t="shared" si="12"/>
        <v>0</v>
      </c>
      <c r="P78" s="82">
        <f t="shared" si="12"/>
        <v>0</v>
      </c>
      <c r="Q78" s="82">
        <f t="shared" si="12"/>
        <v>0</v>
      </c>
      <c r="R78" s="86">
        <f t="shared" si="12"/>
        <v>0</v>
      </c>
      <c r="AA78" s="54"/>
      <c r="AB78" s="54"/>
      <c r="AC78" s="54"/>
      <c r="AD78" s="54"/>
      <c r="AE78" s="54"/>
      <c r="AF78" s="54"/>
      <c r="AG78" s="54"/>
      <c r="AH78" s="54"/>
      <c r="AI78" s="54"/>
      <c r="AJ78" s="54"/>
      <c r="AK78" s="54"/>
      <c r="AL78" s="54"/>
      <c r="AM78" s="54"/>
      <c r="AN78" s="54"/>
      <c r="AO78" s="54"/>
      <c r="AP78" s="54"/>
      <c r="AQ78" s="54"/>
      <c r="AR78" s="54"/>
      <c r="AS78" s="54"/>
    </row>
    <row r="79" spans="1:45" s="2" customFormat="1" x14ac:dyDescent="0.25">
      <c r="A79" s="40"/>
      <c r="B79" s="25" t="s">
        <v>7</v>
      </c>
      <c r="C79" s="85">
        <f t="shared" ref="C79:R79" si="13">IF(OR(C15=0,C37=0),0,C37/C15)</f>
        <v>0</v>
      </c>
      <c r="D79" s="82">
        <f t="shared" si="13"/>
        <v>0</v>
      </c>
      <c r="E79" s="82">
        <f t="shared" si="13"/>
        <v>0</v>
      </c>
      <c r="F79" s="82">
        <f t="shared" si="13"/>
        <v>0</v>
      </c>
      <c r="G79" s="82">
        <f t="shared" si="13"/>
        <v>0</v>
      </c>
      <c r="H79" s="82">
        <f t="shared" si="13"/>
        <v>0</v>
      </c>
      <c r="I79" s="82">
        <f t="shared" si="13"/>
        <v>0</v>
      </c>
      <c r="J79" s="82">
        <f t="shared" si="13"/>
        <v>0</v>
      </c>
      <c r="K79" s="82">
        <f t="shared" si="13"/>
        <v>0</v>
      </c>
      <c r="L79" s="82">
        <f t="shared" si="13"/>
        <v>0</v>
      </c>
      <c r="M79" s="82">
        <f t="shared" si="13"/>
        <v>0</v>
      </c>
      <c r="N79" s="82">
        <f t="shared" si="13"/>
        <v>0</v>
      </c>
      <c r="O79" s="82">
        <f t="shared" si="13"/>
        <v>0</v>
      </c>
      <c r="P79" s="82">
        <f t="shared" si="13"/>
        <v>0</v>
      </c>
      <c r="Q79" s="82">
        <f t="shared" si="13"/>
        <v>0</v>
      </c>
      <c r="R79" s="86">
        <f t="shared" si="13"/>
        <v>0</v>
      </c>
      <c r="AA79" s="54"/>
      <c r="AB79" s="54"/>
      <c r="AC79" s="54"/>
      <c r="AD79" s="54"/>
      <c r="AE79" s="54"/>
      <c r="AF79" s="54"/>
      <c r="AG79" s="54"/>
      <c r="AH79" s="54"/>
      <c r="AI79" s="54"/>
      <c r="AJ79" s="54"/>
      <c r="AK79" s="54"/>
      <c r="AL79" s="54"/>
      <c r="AM79" s="54"/>
      <c r="AN79" s="54"/>
      <c r="AO79" s="54"/>
      <c r="AP79" s="54"/>
      <c r="AQ79" s="54"/>
      <c r="AR79" s="54"/>
      <c r="AS79" s="54"/>
    </row>
    <row r="80" spans="1:45" s="2" customFormat="1" x14ac:dyDescent="0.25">
      <c r="A80" s="40"/>
      <c r="B80" s="25" t="s">
        <v>8</v>
      </c>
      <c r="C80" s="85">
        <f t="shared" ref="C80:R80" si="14">IF(OR(C16=0,C38=0),0,C38/C16)</f>
        <v>0</v>
      </c>
      <c r="D80" s="82">
        <f t="shared" si="14"/>
        <v>0</v>
      </c>
      <c r="E80" s="82">
        <f t="shared" si="14"/>
        <v>0</v>
      </c>
      <c r="F80" s="82">
        <f t="shared" si="14"/>
        <v>0</v>
      </c>
      <c r="G80" s="82">
        <f t="shared" si="14"/>
        <v>0</v>
      </c>
      <c r="H80" s="82">
        <f t="shared" si="14"/>
        <v>0</v>
      </c>
      <c r="I80" s="82">
        <f t="shared" si="14"/>
        <v>0</v>
      </c>
      <c r="J80" s="82">
        <f t="shared" si="14"/>
        <v>0</v>
      </c>
      <c r="K80" s="82">
        <f t="shared" si="14"/>
        <v>0</v>
      </c>
      <c r="L80" s="82">
        <f t="shared" si="14"/>
        <v>0</v>
      </c>
      <c r="M80" s="82">
        <f t="shared" si="14"/>
        <v>0</v>
      </c>
      <c r="N80" s="82">
        <f t="shared" si="14"/>
        <v>0</v>
      </c>
      <c r="O80" s="82">
        <f t="shared" si="14"/>
        <v>0</v>
      </c>
      <c r="P80" s="82">
        <f t="shared" si="14"/>
        <v>0</v>
      </c>
      <c r="Q80" s="82">
        <f t="shared" si="14"/>
        <v>0</v>
      </c>
      <c r="R80" s="86">
        <f t="shared" si="14"/>
        <v>0</v>
      </c>
      <c r="AA80" s="54"/>
      <c r="AB80" s="54"/>
      <c r="AC80" s="54"/>
      <c r="AD80" s="54"/>
      <c r="AE80" s="54"/>
      <c r="AF80" s="54"/>
      <c r="AG80" s="54"/>
      <c r="AH80" s="54"/>
      <c r="AI80" s="54"/>
      <c r="AJ80" s="54"/>
      <c r="AK80" s="54"/>
      <c r="AL80" s="54"/>
      <c r="AM80" s="54"/>
      <c r="AN80" s="54"/>
      <c r="AO80" s="54"/>
      <c r="AP80" s="54"/>
      <c r="AQ80" s="54"/>
      <c r="AR80" s="54"/>
      <c r="AS80" s="54"/>
    </row>
    <row r="81" spans="1:45" s="2" customFormat="1" x14ac:dyDescent="0.25">
      <c r="A81" s="40"/>
      <c r="B81" s="25" t="s">
        <v>9</v>
      </c>
      <c r="C81" s="85">
        <f t="shared" ref="C81:R81" si="15">IF(OR(C17=0,C39=0),0,C39/C17)</f>
        <v>0</v>
      </c>
      <c r="D81" s="82">
        <f t="shared" si="15"/>
        <v>0</v>
      </c>
      <c r="E81" s="82">
        <f t="shared" si="15"/>
        <v>0</v>
      </c>
      <c r="F81" s="82">
        <f t="shared" si="15"/>
        <v>0</v>
      </c>
      <c r="G81" s="82">
        <f t="shared" si="15"/>
        <v>0</v>
      </c>
      <c r="H81" s="82">
        <f t="shared" si="15"/>
        <v>0</v>
      </c>
      <c r="I81" s="82">
        <f t="shared" si="15"/>
        <v>0</v>
      </c>
      <c r="J81" s="82">
        <f t="shared" si="15"/>
        <v>0</v>
      </c>
      <c r="K81" s="82">
        <f t="shared" si="15"/>
        <v>0</v>
      </c>
      <c r="L81" s="82">
        <f t="shared" si="15"/>
        <v>0</v>
      </c>
      <c r="M81" s="82">
        <f t="shared" si="15"/>
        <v>0</v>
      </c>
      <c r="N81" s="82">
        <f t="shared" si="15"/>
        <v>0</v>
      </c>
      <c r="O81" s="82">
        <f t="shared" si="15"/>
        <v>0</v>
      </c>
      <c r="P81" s="82">
        <f t="shared" si="15"/>
        <v>0</v>
      </c>
      <c r="Q81" s="82">
        <f t="shared" si="15"/>
        <v>0</v>
      </c>
      <c r="R81" s="86">
        <f t="shared" si="15"/>
        <v>0</v>
      </c>
      <c r="AA81" s="54"/>
      <c r="AB81" s="54"/>
      <c r="AC81" s="54"/>
      <c r="AD81" s="54"/>
      <c r="AE81" s="54"/>
      <c r="AF81" s="54"/>
      <c r="AG81" s="54"/>
      <c r="AH81" s="54"/>
      <c r="AI81" s="54"/>
      <c r="AJ81" s="54"/>
      <c r="AK81" s="54"/>
      <c r="AL81" s="54"/>
      <c r="AM81" s="54"/>
      <c r="AN81" s="54"/>
      <c r="AO81" s="54"/>
      <c r="AP81" s="54"/>
      <c r="AQ81" s="54"/>
      <c r="AR81" s="54"/>
      <c r="AS81" s="54"/>
    </row>
    <row r="82" spans="1:45" s="2" customFormat="1" x14ac:dyDescent="0.25">
      <c r="A82" s="40"/>
      <c r="B82" s="25" t="s">
        <v>10</v>
      </c>
      <c r="C82" s="85">
        <f>IF(OR(C18=0,C40=0),0,C40/C18)</f>
        <v>0</v>
      </c>
      <c r="D82" s="82">
        <f t="shared" ref="D82:R82" si="16">IF(OR(D18=0,D40=0),0,D40/D18)</f>
        <v>0</v>
      </c>
      <c r="E82" s="82">
        <f t="shared" si="16"/>
        <v>0</v>
      </c>
      <c r="F82" s="82">
        <f t="shared" si="16"/>
        <v>0</v>
      </c>
      <c r="G82" s="82">
        <f t="shared" si="16"/>
        <v>0</v>
      </c>
      <c r="H82" s="82">
        <f t="shared" si="16"/>
        <v>0</v>
      </c>
      <c r="I82" s="82">
        <f t="shared" si="16"/>
        <v>0</v>
      </c>
      <c r="J82" s="82">
        <f t="shared" si="16"/>
        <v>0</v>
      </c>
      <c r="K82" s="82">
        <f t="shared" si="16"/>
        <v>0</v>
      </c>
      <c r="L82" s="82">
        <f t="shared" si="16"/>
        <v>0</v>
      </c>
      <c r="M82" s="82">
        <f t="shared" si="16"/>
        <v>0</v>
      </c>
      <c r="N82" s="82">
        <f t="shared" si="16"/>
        <v>0</v>
      </c>
      <c r="O82" s="82">
        <f t="shared" si="16"/>
        <v>0</v>
      </c>
      <c r="P82" s="82">
        <f t="shared" si="16"/>
        <v>0</v>
      </c>
      <c r="Q82" s="82">
        <f t="shared" si="16"/>
        <v>0</v>
      </c>
      <c r="R82" s="86">
        <f t="shared" si="16"/>
        <v>0</v>
      </c>
      <c r="AA82" s="54"/>
      <c r="AB82" s="54"/>
      <c r="AC82" s="54"/>
      <c r="AD82" s="54"/>
      <c r="AE82" s="54"/>
      <c r="AF82" s="54"/>
      <c r="AG82" s="54"/>
      <c r="AH82" s="54"/>
      <c r="AI82" s="54"/>
      <c r="AJ82" s="54"/>
      <c r="AK82" s="54"/>
      <c r="AL82" s="54"/>
      <c r="AM82" s="54"/>
      <c r="AN82" s="54"/>
      <c r="AO82" s="54"/>
      <c r="AP82" s="54"/>
      <c r="AQ82" s="54"/>
      <c r="AR82" s="54"/>
      <c r="AS82" s="54"/>
    </row>
    <row r="83" spans="1:45" s="2" customFormat="1" ht="15.75" thickBot="1" x14ac:dyDescent="0.3">
      <c r="A83" s="40"/>
      <c r="B83" s="26" t="s">
        <v>11</v>
      </c>
      <c r="C83" s="87">
        <f t="shared" ref="C83:R83" si="17">IF(OR(C19=0,C41=0),0,C41/C19)</f>
        <v>0</v>
      </c>
      <c r="D83" s="88">
        <f t="shared" si="17"/>
        <v>0</v>
      </c>
      <c r="E83" s="88">
        <f t="shared" si="17"/>
        <v>0</v>
      </c>
      <c r="F83" s="88">
        <f t="shared" si="17"/>
        <v>0</v>
      </c>
      <c r="G83" s="88">
        <f t="shared" si="17"/>
        <v>0</v>
      </c>
      <c r="H83" s="88">
        <f t="shared" si="17"/>
        <v>0</v>
      </c>
      <c r="I83" s="88">
        <f t="shared" si="17"/>
        <v>0</v>
      </c>
      <c r="J83" s="88">
        <f t="shared" si="17"/>
        <v>0</v>
      </c>
      <c r="K83" s="88">
        <f t="shared" si="17"/>
        <v>0</v>
      </c>
      <c r="L83" s="88">
        <f t="shared" si="17"/>
        <v>0</v>
      </c>
      <c r="M83" s="88">
        <f t="shared" si="17"/>
        <v>0</v>
      </c>
      <c r="N83" s="88">
        <f t="shared" si="17"/>
        <v>0</v>
      </c>
      <c r="O83" s="88">
        <f t="shared" si="17"/>
        <v>0</v>
      </c>
      <c r="P83" s="88">
        <f t="shared" si="17"/>
        <v>0</v>
      </c>
      <c r="Q83" s="88">
        <f t="shared" si="17"/>
        <v>0</v>
      </c>
      <c r="R83" s="89">
        <f t="shared" si="17"/>
        <v>0</v>
      </c>
      <c r="AA83" s="54"/>
      <c r="AB83" s="54"/>
      <c r="AC83" s="54"/>
      <c r="AD83" s="54"/>
      <c r="AE83" s="54"/>
      <c r="AF83" s="54"/>
      <c r="AG83" s="54"/>
      <c r="AH83" s="54"/>
      <c r="AI83" s="54"/>
      <c r="AJ83" s="54"/>
      <c r="AK83" s="54"/>
      <c r="AL83" s="54"/>
      <c r="AM83" s="54"/>
      <c r="AN83" s="54"/>
      <c r="AO83" s="54"/>
      <c r="AP83" s="54"/>
      <c r="AQ83" s="54"/>
      <c r="AR83" s="54"/>
      <c r="AS83" s="54"/>
    </row>
    <row r="84" spans="1:45" s="2" customFormat="1" ht="15.75" thickBot="1" x14ac:dyDescent="0.3">
      <c r="A84" s="40"/>
      <c r="B84" s="57" t="s">
        <v>31</v>
      </c>
      <c r="C84" s="58">
        <f>AVERAGE(C72:C83)</f>
        <v>0</v>
      </c>
      <c r="D84" s="59">
        <f t="shared" ref="D84:R84" si="18">AVERAGE(D72:D83)</f>
        <v>0</v>
      </c>
      <c r="E84" s="59">
        <f>AVERAGE(E72:E83)</f>
        <v>0</v>
      </c>
      <c r="F84" s="59">
        <f>AVERAGE(F72:F83)</f>
        <v>0</v>
      </c>
      <c r="G84" s="59">
        <f>AVERAGE(G72:G83)</f>
        <v>0</v>
      </c>
      <c r="H84" s="59">
        <f t="shared" si="18"/>
        <v>0</v>
      </c>
      <c r="I84" s="59">
        <f>AVERAGE(I72:I83)</f>
        <v>0</v>
      </c>
      <c r="J84" s="112">
        <f t="shared" ref="J84:N84" si="19">AVERAGE(J72:J83)</f>
        <v>0</v>
      </c>
      <c r="K84" s="112">
        <f t="shared" si="19"/>
        <v>0</v>
      </c>
      <c r="L84" s="112">
        <f t="shared" si="19"/>
        <v>0</v>
      </c>
      <c r="M84" s="112">
        <f t="shared" si="19"/>
        <v>0</v>
      </c>
      <c r="N84" s="112">
        <f t="shared" si="19"/>
        <v>0</v>
      </c>
      <c r="O84" s="59">
        <f t="shared" si="18"/>
        <v>0</v>
      </c>
      <c r="P84" s="59">
        <f t="shared" si="18"/>
        <v>0</v>
      </c>
      <c r="Q84" s="59">
        <f t="shared" si="18"/>
        <v>0</v>
      </c>
      <c r="R84" s="60">
        <f t="shared" si="18"/>
        <v>0</v>
      </c>
      <c r="AA84" s="54"/>
      <c r="AB84" s="54"/>
      <c r="AC84" s="54"/>
      <c r="AD84" s="54"/>
      <c r="AE84" s="54"/>
      <c r="AF84" s="54"/>
      <c r="AG84" s="54"/>
      <c r="AH84" s="54"/>
      <c r="AI84" s="54"/>
      <c r="AJ84" s="54"/>
      <c r="AK84" s="54"/>
      <c r="AL84" s="54"/>
      <c r="AM84" s="54"/>
      <c r="AN84" s="54"/>
      <c r="AO84" s="54"/>
      <c r="AP84" s="54"/>
      <c r="AQ84" s="54"/>
      <c r="AR84" s="54"/>
      <c r="AS84" s="54"/>
    </row>
    <row r="85" spans="1:45" s="2" customFormat="1" x14ac:dyDescent="0.25">
      <c r="A85" s="40"/>
      <c r="B85" s="182" t="s">
        <v>32</v>
      </c>
      <c r="C85" s="148">
        <f>IF(C84=0,0,C72*#REF!+C73*#REF!+C74*#REF!+C75*#REF!+#REF!*C76+C77*#REF!+C78*#REF!+#REF!*C79+C80*#REF!+#REF!*C81+#REF!*C82+#REF!*C83)</f>
        <v>0</v>
      </c>
      <c r="D85" s="149">
        <f>IF(D84=0,0,D72*#REF!+D73*#REF!+D74*#REF!+D75*#REF!+#REF!*D76+D77*#REF!+D78*#REF!+#REF!*D79+D80*#REF!+#REF!*D81+#REF!*D82+#REF!*D83)</f>
        <v>0</v>
      </c>
      <c r="E85" s="149">
        <f>IF(E84=0,0,E72*#REF!+E73*#REF!+E74*#REF!+E75*#REF!+#REF!*E76+E77*#REF!+E78*#REF!+#REF!*E79+E80*#REF!+#REF!*E81+#REF!*E82+#REF!*E83)</f>
        <v>0</v>
      </c>
      <c r="F85" s="149">
        <f>IF(F84=0,0,F72*#REF!+F73*#REF!+F74*#REF!+F75*#REF!+#REF!*F76+F77*#REF!+F78*#REF!+#REF!*F79+F80*#REF!+#REF!*F81+#REF!*F82+#REF!*F83)</f>
        <v>0</v>
      </c>
      <c r="G85" s="149">
        <f>IF(G84=0,0,G72*#REF!+G73*#REF!+G74*#REF!+G75*#REF!+#REF!*G76+G77*#REF!+G78*#REF!+#REF!*G79+G80*#REF!+#REF!*G81+#REF!*G82+#REF!*G83)</f>
        <v>0</v>
      </c>
      <c r="H85" s="149">
        <f>IF(H84=0,0,H72*#REF!+H73*#REF!+H74*#REF!+H75*#REF!+#REF!*H76+H77*#REF!+H78*#REF!+#REF!*H79+H80*#REF!+#REF!*H81+#REF!*H82+#REF!*H83)</f>
        <v>0</v>
      </c>
      <c r="I85" s="149">
        <f>IF(I84=0,0,I72*#REF!+I73*#REF!+I74*#REF!+I75*#REF!+#REF!*I76+I77*#REF!+I78*#REF!+#REF!*I79+I80*#REF!+#REF!*I81+#REF!*I82+#REF!*I83)</f>
        <v>0</v>
      </c>
      <c r="J85" s="149">
        <f>IF(J84=0,0,J72*#REF!+J73*#REF!+J74*#REF!+J75*#REF!+#REF!*J76+J77*#REF!+J78*#REF!+#REF!*J79+J80*#REF!+#REF!*J81+#REF!*J82+#REF!*J83)</f>
        <v>0</v>
      </c>
      <c r="K85" s="149">
        <f>IF(K84=0,0,K72*#REF!+K73*#REF!+K74*#REF!+K75*#REF!+#REF!*K76+K77*#REF!+K78*#REF!+#REF!*K79+K80*#REF!+#REF!*K81+#REF!*K82+#REF!*K83)</f>
        <v>0</v>
      </c>
      <c r="L85" s="149">
        <f>IF(L84=0,0,L72*#REF!+L73*#REF!+L74*#REF!+L75*#REF!+#REF!*L76+L77*#REF!+L78*#REF!+#REF!*L79+L80*#REF!+#REF!*L81+#REF!*L82+#REF!*L83)</f>
        <v>0</v>
      </c>
      <c r="M85" s="149">
        <f>IF(M84=0,0,M72*#REF!+M73*#REF!+M74*#REF!+M75*#REF!+#REF!*M76+M77*#REF!+M78*#REF!+#REF!*M79+M80*#REF!+#REF!*M81+#REF!*M82+#REF!*M83)</f>
        <v>0</v>
      </c>
      <c r="N85" s="149">
        <f>IF(N84=0,0,N72*#REF!+N73*#REF!+N74*#REF!+N75*#REF!+#REF!*N76+N77*#REF!+N78*#REF!+#REF!*N79+N80*#REF!+#REF!*N81+#REF!*N82+#REF!*N83)</f>
        <v>0</v>
      </c>
      <c r="O85" s="149">
        <f>IF(O84=0,0,O72*#REF!+O73*#REF!+O74*#REF!+O75*#REF!+#REF!*O76+O77*#REF!+O78*#REF!+#REF!*O79+O80*#REF!+#REF!*O81+#REF!*O82+#REF!*O83)</f>
        <v>0</v>
      </c>
      <c r="P85" s="149">
        <f>IF(P84=0,0,P72*#REF!+P73*#REF!+P74*#REF!+P75*#REF!+#REF!*P76+P77*#REF!+P78*#REF!+#REF!*P79+P80*#REF!+#REF!*P81+#REF!*P82+#REF!*P83)</f>
        <v>0</v>
      </c>
      <c r="Q85" s="149">
        <f>IF(Q84=0,0,Q72*#REF!+Q73*#REF!+Q74*#REF!+Q75*#REF!+#REF!*Q76+Q77*#REF!+Q78*#REF!+#REF!*Q79+Q80*#REF!+#REF!*Q81+#REF!*Q82+#REF!*Q83)</f>
        <v>0</v>
      </c>
      <c r="R85" s="150">
        <f>IF(R84=0,0,R72*#REF!+R73*#REF!+R74*#REF!+R75*#REF!+#REF!*R76+R77*#REF!+R78*#REF!+#REF!*R79+R80*#REF!+#REF!*R81+#REF!*R82+#REF!*R83)</f>
        <v>0</v>
      </c>
      <c r="S85" s="50"/>
      <c r="T85" s="50"/>
      <c r="U85" s="50"/>
      <c r="V85" s="50"/>
    </row>
    <row r="86" spans="1:45" s="102" customFormat="1" ht="15.75" thickBot="1" x14ac:dyDescent="0.3">
      <c r="A86" s="107"/>
      <c r="B86" s="183"/>
      <c r="C86" s="151" t="str">
        <f>IF(C84=0," ",C72*#REF!+C73*#REF!+C74*#REF!+C75*#REF!+#REF!*C76+C77*#REF!+C78*#REF!+#REF!*C79+C80*#REF!+#REF!*C81+#REF!*C82+#REF!*C83)</f>
        <v xml:space="preserve"> </v>
      </c>
      <c r="D86" s="152" t="str">
        <f>IF(D84=0," ",D72*#REF!+D73*#REF!+D74*#REF!+D75*#REF!+#REF!*D76+D77*#REF!+D78*#REF!+#REF!*D79+D80*#REF!+#REF!*D81+#REF!*D82+#REF!*D83)</f>
        <v xml:space="preserve"> </v>
      </c>
      <c r="E86" s="152" t="str">
        <f>IF(E84=0," ",E72*#REF!+E73*#REF!+E74*#REF!+E75*#REF!+#REF!*E76+E77*#REF!+E78*#REF!+#REF!*E79+E80*#REF!+#REF!*E81+#REF!*E82+#REF!*E83)</f>
        <v xml:space="preserve"> </v>
      </c>
      <c r="F86" s="152" t="str">
        <f>IF(F84=0," ",F72*#REF!+F73*#REF!+F74*#REF!+F75*#REF!+#REF!*F76+F77*#REF!+F78*#REF!+#REF!*F79+F80*#REF!+#REF!*F81+#REF!*F82+#REF!*F83)</f>
        <v xml:space="preserve"> </v>
      </c>
      <c r="G86" s="152" t="str">
        <f>IF(G84=0," ",G72*#REF!+G73*#REF!+G74*#REF!+G75*#REF!+#REF!*G76+G77*#REF!+G78*#REF!+#REF!*G79+G80*#REF!+#REF!*G81+#REF!*G82+#REF!*G83)</f>
        <v xml:space="preserve"> </v>
      </c>
      <c r="H86" s="152" t="str">
        <f>IF(H84=0," ",H72*#REF!+H73*#REF!+H74*#REF!+H75*#REF!+#REF!*H76+H77*#REF!+H78*#REF!+#REF!*H79+H80*#REF!+#REF!*H81+#REF!*H82+#REF!*H83)</f>
        <v xml:space="preserve"> </v>
      </c>
      <c r="I86" s="152" t="str">
        <f>IF(I84=0," ",I72*#REF!+I73*#REF!+I74*#REF!+I75*#REF!+#REF!*I76+I77*#REF!+I78*#REF!+#REF!*I79+I80*#REF!+#REF!*I81+#REF!*I82+#REF!*I83)</f>
        <v xml:space="preserve"> </v>
      </c>
      <c r="J86" s="152" t="str">
        <f>IF(J84=0," ",J72*#REF!+J73*#REF!+J74*#REF!+J75*#REF!+#REF!*J76+J77*#REF!+J78*#REF!+#REF!*J79+J80*#REF!+#REF!*J81+#REF!*J82+#REF!*J83)</f>
        <v xml:space="preserve"> </v>
      </c>
      <c r="K86" s="152" t="str">
        <f>IF(K84=0," ",K72*#REF!+K73*#REF!+K74*#REF!+K75*#REF!+#REF!*K76+K77*#REF!+K78*#REF!+#REF!*K79+K80*#REF!+#REF!*K81+#REF!*K82+#REF!*K83)</f>
        <v xml:space="preserve"> </v>
      </c>
      <c r="L86" s="152" t="str">
        <f>IF(L84=0," ",L72*#REF!+L73*#REF!+L74*#REF!+L75*#REF!+#REF!*L76+L77*#REF!+L78*#REF!+#REF!*L79+L80*#REF!+#REF!*L81+#REF!*L82+#REF!*L83)</f>
        <v xml:space="preserve"> </v>
      </c>
      <c r="M86" s="152" t="str">
        <f>IF(M84=0," ",M72*#REF!+M73*#REF!+M74*#REF!+M75*#REF!+#REF!*M76+M77*#REF!+M78*#REF!+#REF!*M79+M80*#REF!+#REF!*M81+#REF!*M82+#REF!*M83)</f>
        <v xml:space="preserve"> </v>
      </c>
      <c r="N86" s="152" t="str">
        <f>IF(N84=0," ",N72*#REF!+N73*#REF!+N74*#REF!+N75*#REF!+#REF!*N76+N77*#REF!+N78*#REF!+#REF!*N79+N80*#REF!+#REF!*N81+#REF!*N82+#REF!*N83)</f>
        <v xml:space="preserve"> </v>
      </c>
      <c r="O86" s="152" t="str">
        <f>IF(O84=0," ",O72*#REF!+O73*#REF!+O74*#REF!+O75*#REF!+#REF!*O76+O77*#REF!+O78*#REF!+#REF!*O79+O80*#REF!+#REF!*O81+#REF!*O82+#REF!*O83)</f>
        <v xml:space="preserve"> </v>
      </c>
      <c r="P86" s="152" t="str">
        <f>IF(P84=0," ",P72*#REF!+P73*#REF!+P74*#REF!+P75*#REF!+#REF!*P76+P77*#REF!+P78*#REF!+#REF!*P79+P80*#REF!+#REF!*P81+#REF!*P82+#REF!*P83)</f>
        <v xml:space="preserve"> </v>
      </c>
      <c r="Q86" s="152" t="str">
        <f>IF(Q84=0," ",Q72*#REF!+Q73*#REF!+Q74*#REF!+Q75*#REF!+#REF!*Q76+Q77*#REF!+Q78*#REF!+#REF!*Q79+Q80*#REF!+#REF!*Q81+#REF!*Q82+#REF!*Q83)</f>
        <v xml:space="preserve"> </v>
      </c>
      <c r="R86" s="153" t="str">
        <f>IF(R84=0," ",R72*#REF!+R73*#REF!+R74*#REF!+R75*#REF!+#REF!*R76+R77*#REF!+R78*#REF!+#REF!*R79+R80*#REF!+#REF!*R81+#REF!*R82+#REF!*R83)</f>
        <v xml:space="preserve"> </v>
      </c>
      <c r="S86" s="111"/>
      <c r="T86" s="111"/>
      <c r="U86" s="111"/>
      <c r="V86" s="111"/>
    </row>
    <row r="87" spans="1:45" s="2" customFormat="1" ht="15.75" thickBot="1" x14ac:dyDescent="0.3">
      <c r="A87" s="40"/>
      <c r="B87" s="122" t="s">
        <v>20</v>
      </c>
      <c r="C87" s="140" t="s">
        <v>12</v>
      </c>
      <c r="D87" s="141" t="e">
        <f>-(1-D85/C85)</f>
        <v>#DIV/0!</v>
      </c>
      <c r="E87" s="126" t="e">
        <f t="shared" ref="E87:R87" si="20">-(1-E85/D85)</f>
        <v>#DIV/0!</v>
      </c>
      <c r="F87" s="126" t="e">
        <f t="shared" si="20"/>
        <v>#DIV/0!</v>
      </c>
      <c r="G87" s="126" t="e">
        <f t="shared" si="20"/>
        <v>#DIV/0!</v>
      </c>
      <c r="H87" s="126" t="e">
        <f t="shared" si="20"/>
        <v>#DIV/0!</v>
      </c>
      <c r="I87" s="126" t="e">
        <f t="shared" si="20"/>
        <v>#DIV/0!</v>
      </c>
      <c r="J87" s="126" t="e">
        <f t="shared" si="20"/>
        <v>#DIV/0!</v>
      </c>
      <c r="K87" s="126" t="e">
        <f t="shared" si="20"/>
        <v>#DIV/0!</v>
      </c>
      <c r="L87" s="126" t="e">
        <f t="shared" si="20"/>
        <v>#DIV/0!</v>
      </c>
      <c r="M87" s="126" t="e">
        <f t="shared" si="20"/>
        <v>#DIV/0!</v>
      </c>
      <c r="N87" s="126" t="e">
        <f t="shared" si="20"/>
        <v>#DIV/0!</v>
      </c>
      <c r="O87" s="126" t="e">
        <f t="shared" si="20"/>
        <v>#DIV/0!</v>
      </c>
      <c r="P87" s="126" t="e">
        <f t="shared" si="20"/>
        <v>#DIV/0!</v>
      </c>
      <c r="Q87" s="126" t="e">
        <f t="shared" si="20"/>
        <v>#DIV/0!</v>
      </c>
      <c r="R87" s="127" t="e">
        <f t="shared" si="20"/>
        <v>#DIV/0!</v>
      </c>
      <c r="S87" s="50"/>
      <c r="T87" s="50"/>
      <c r="U87" s="50"/>
      <c r="V87" s="50"/>
    </row>
    <row r="88" spans="1:45" s="2" customFormat="1" x14ac:dyDescent="0.25">
      <c r="A88" s="40"/>
      <c r="B88" s="129" t="s">
        <v>38</v>
      </c>
      <c r="C88" s="130" t="e">
        <f>2010+MATCH(TRUE,INDEX(C85:R85&gt;0,0),0)-1</f>
        <v>#N/A</v>
      </c>
      <c r="D88" s="137" t="e">
        <f ca="1">OFFSET(C71,14,MATCH(2010+MATCH(TRUE,INDEX(C85:R85&gt;0,0),0)-1,C71:R71,0)-1)</f>
        <v>#N/A</v>
      </c>
      <c r="E88" s="125"/>
      <c r="F88" s="105"/>
      <c r="G88" s="4"/>
      <c r="H88" s="4"/>
      <c r="I88" s="4"/>
      <c r="J88" s="4"/>
      <c r="K88" s="4"/>
      <c r="L88" s="4"/>
      <c r="M88" s="4"/>
      <c r="N88" s="4"/>
      <c r="O88" s="4"/>
      <c r="P88" s="4"/>
      <c r="Q88" s="4"/>
      <c r="R88" s="4"/>
      <c r="S88" s="50"/>
      <c r="T88" s="50"/>
      <c r="U88" s="50"/>
      <c r="V88" s="50"/>
    </row>
    <row r="89" spans="1:45" s="102" customFormat="1" x14ac:dyDescent="0.25">
      <c r="A89" s="107"/>
      <c r="B89" s="132" t="s">
        <v>36</v>
      </c>
      <c r="C89" s="128" t="e">
        <f ca="1">OFFSET(C71,0,MATCH(2010+MATCH(TRUE,INDEX(C85:R85&gt;0,0),0)-1,C71:R71)+MATCH(0,INDIRECT(CELL("adresse",INDEX(C85:R85,0,MATCH(2010+MATCH(TRUE,INDEX(C85:R85&gt;0,0),0)-1,C71:R71)))):R85,0)-1-4)</f>
        <v>#N/A</v>
      </c>
      <c r="D89" s="138" t="e">
        <f ca="1">OFFSET(C85,0,MATCH(2010+MATCH(TRUE,INDEX(C85:R85&gt;0,0),0)-1,C71:R71)+MATCH(0,INDIRECT(CELL("adresse",INDEX(C85:R85,0,MATCH(2010+MATCH(TRUE,INDEX(C85:R85&gt;0,0),0)-1,C71:R71)))):R85,0)-1-4)</f>
        <v>#N/A</v>
      </c>
      <c r="E89" s="125"/>
      <c r="F89" s="105"/>
      <c r="G89" s="103"/>
      <c r="H89" s="103"/>
      <c r="I89" s="103"/>
      <c r="J89" s="103"/>
      <c r="K89" s="103"/>
      <c r="L89" s="103"/>
      <c r="M89" s="103"/>
      <c r="N89" s="103"/>
      <c r="O89" s="103"/>
      <c r="P89" s="103"/>
      <c r="Q89" s="103"/>
      <c r="R89" s="103"/>
      <c r="S89" s="111"/>
      <c r="T89" s="111"/>
      <c r="U89" s="111"/>
      <c r="V89" s="111"/>
    </row>
    <row r="90" spans="1:45" s="102" customFormat="1" x14ac:dyDescent="0.25">
      <c r="A90" s="107"/>
      <c r="B90" s="132" t="s">
        <v>37</v>
      </c>
      <c r="C90" s="128" t="e">
        <f ca="1">OFFSET(C71,0,MATCH(2010+MATCH(TRUE,INDEX(C85:R85&gt;0,0),0)-1,C71:R71)+MATCH(0,INDIRECT(CELL("adresse",INDEX(C85:R85,0,MATCH(2010+MATCH(TRUE,INDEX(C85:R85&gt;0,0),0)-1,C71:R71)))):R85,0)-1-3)</f>
        <v>#N/A</v>
      </c>
      <c r="D90" s="138" t="e">
        <f ca="1">OFFSET(C85,0,MATCH(2010+MATCH(TRUE,INDEX(C85:R85&gt;0,0),0)-1,C71:R71)+MATCH(0,INDIRECT(CELL("adresse",INDEX(C85:R85,0,MATCH(2010+MATCH(TRUE,INDEX(C85:R85&gt;0,0),0)-1,C71:R71)))):R85,0)-1-3)</f>
        <v>#N/A</v>
      </c>
      <c r="E90" s="125"/>
      <c r="F90" s="105"/>
      <c r="G90" s="103"/>
      <c r="H90" s="103"/>
      <c r="I90" s="103"/>
      <c r="J90" s="103"/>
      <c r="K90" s="103"/>
      <c r="L90" s="103"/>
      <c r="M90" s="103"/>
      <c r="N90" s="103"/>
      <c r="O90" s="103"/>
      <c r="P90" s="103"/>
      <c r="Q90" s="103"/>
      <c r="R90" s="103"/>
      <c r="S90" s="111"/>
      <c r="T90" s="111"/>
      <c r="U90" s="111"/>
      <c r="V90" s="111"/>
    </row>
    <row r="91" spans="1:45" s="102" customFormat="1" ht="15.75" thickBot="1" x14ac:dyDescent="0.3">
      <c r="A91" s="107"/>
      <c r="B91" s="134" t="s">
        <v>39</v>
      </c>
      <c r="C91" s="135" t="e">
        <f ca="1">OFFSET(C71,0,MATCH(2010+MATCH(TRUE,INDEX(C85:R85&gt;0,0),0)-1,C71:R71)+MATCH(0,INDIRECT(CELL("adresse",INDEX(C85:R85,0,MATCH(2010+MATCH(TRUE,INDEX(C85:R85&gt;0,0),0)-1,C71:R71)))):R85,0)-1-2)</f>
        <v>#N/A</v>
      </c>
      <c r="D91" s="139" t="e">
        <f ca="1">OFFSET(C85,0,MATCH(2010+MATCH(TRUE,INDEX(C85:R85&gt;0,0),0)-1,C71:R71)+MATCH(0,INDIRECT(CELL("adresse",INDEX(C85:R85,0,MATCH(2010+MATCH(TRUE,INDEX(C85:R85&gt;0,0),0)-1,C71:R71)))):R85,0)-1-2)</f>
        <v>#N/A</v>
      </c>
      <c r="E91" s="125"/>
      <c r="F91" s="105"/>
      <c r="G91" s="103"/>
      <c r="H91" s="103"/>
      <c r="I91" s="103"/>
      <c r="J91" s="103"/>
      <c r="K91" s="103"/>
      <c r="L91" s="103"/>
      <c r="M91" s="103"/>
      <c r="N91" s="103"/>
      <c r="O91" s="103"/>
      <c r="P91" s="103"/>
      <c r="Q91" s="103"/>
      <c r="R91" s="103"/>
      <c r="S91" s="111"/>
      <c r="T91" s="111"/>
      <c r="U91" s="111"/>
      <c r="V91" s="111"/>
    </row>
    <row r="92" spans="1:45" s="2" customFormat="1" ht="32.25" customHeight="1" x14ac:dyDescent="0.25">
      <c r="A92" s="40"/>
      <c r="B92" s="179" t="s">
        <v>23</v>
      </c>
      <c r="C92" s="180"/>
      <c r="D92" s="180"/>
      <c r="E92" s="163"/>
      <c r="F92" s="163"/>
      <c r="G92" s="163"/>
      <c r="H92" s="163"/>
      <c r="I92" s="163"/>
      <c r="J92" s="163"/>
      <c r="K92" s="163"/>
      <c r="L92" s="163"/>
      <c r="M92" s="163"/>
      <c r="N92" s="163"/>
      <c r="O92" s="163"/>
      <c r="P92" s="163"/>
      <c r="Q92" s="163"/>
      <c r="R92" s="164"/>
    </row>
    <row r="93" spans="1:45" s="2" customFormat="1" ht="29.25" customHeight="1" thickBot="1" x14ac:dyDescent="0.3">
      <c r="A93" s="40"/>
      <c r="B93" s="8"/>
      <c r="C93" s="40"/>
      <c r="D93" s="40"/>
      <c r="E93" s="40"/>
      <c r="F93" s="40"/>
      <c r="G93" s="40"/>
      <c r="H93" s="40"/>
      <c r="I93" s="40"/>
      <c r="J93" s="40"/>
      <c r="K93" s="40"/>
      <c r="L93" s="40"/>
      <c r="M93" s="40"/>
      <c r="N93" s="40"/>
      <c r="O93" s="40"/>
      <c r="P93" s="40"/>
      <c r="Q93" s="40"/>
      <c r="R93" s="40"/>
    </row>
    <row r="94" spans="1:45" s="2" customFormat="1" ht="29.25" customHeight="1" thickBot="1" x14ac:dyDescent="0.3">
      <c r="A94" s="4"/>
      <c r="B94" s="171" t="s">
        <v>34</v>
      </c>
      <c r="C94" s="172"/>
      <c r="D94" s="172"/>
      <c r="E94" s="172"/>
      <c r="F94" s="172"/>
      <c r="G94" s="172"/>
      <c r="H94" s="172"/>
      <c r="I94" s="172"/>
      <c r="J94" s="172"/>
      <c r="K94" s="172"/>
      <c r="L94" s="172"/>
      <c r="M94" s="172"/>
      <c r="N94" s="172"/>
      <c r="O94" s="172"/>
      <c r="P94" s="172"/>
      <c r="Q94" s="172"/>
      <c r="R94" s="173"/>
    </row>
    <row r="95" spans="1:45" s="2" customFormat="1" x14ac:dyDescent="0.25">
      <c r="A95" s="40"/>
      <c r="B95" s="8"/>
      <c r="C95" s="40"/>
      <c r="D95" s="40"/>
      <c r="E95" s="40"/>
      <c r="F95" s="40"/>
      <c r="G95" s="40"/>
      <c r="H95" s="40"/>
      <c r="I95" s="40"/>
      <c r="J95" s="40"/>
      <c r="K95" s="40"/>
      <c r="L95" s="40"/>
      <c r="M95" s="40"/>
      <c r="N95" s="40"/>
      <c r="O95" s="40"/>
      <c r="P95" s="40"/>
      <c r="Q95" s="40"/>
      <c r="R95" s="40"/>
    </row>
    <row r="96" spans="1:45" s="2" customFormat="1" ht="15.75" x14ac:dyDescent="0.25">
      <c r="A96" s="40"/>
      <c r="B96" s="181" t="s">
        <v>35</v>
      </c>
      <c r="C96" s="161"/>
      <c r="D96" s="161"/>
      <c r="E96" s="161"/>
      <c r="F96" s="161"/>
      <c r="G96" s="161"/>
      <c r="H96" s="161"/>
      <c r="I96" s="161"/>
      <c r="J96" s="161"/>
      <c r="K96" s="161"/>
      <c r="L96" s="161"/>
      <c r="M96" s="161"/>
      <c r="N96" s="161"/>
      <c r="O96" s="161"/>
      <c r="P96" s="161"/>
      <c r="Q96" s="161"/>
      <c r="R96" s="162"/>
    </row>
    <row r="97" spans="1:18" s="2" customFormat="1" ht="15.75" thickBot="1" x14ac:dyDescent="0.3">
      <c r="A97" s="40"/>
      <c r="B97" s="7"/>
      <c r="C97" s="4"/>
      <c r="D97" s="4"/>
      <c r="E97" s="4"/>
      <c r="F97" s="4"/>
      <c r="G97" s="4"/>
      <c r="H97" s="4"/>
      <c r="I97" s="4"/>
      <c r="J97" s="4"/>
      <c r="K97" s="4"/>
      <c r="L97" s="4"/>
      <c r="M97" s="4"/>
      <c r="N97" s="4"/>
      <c r="O97" s="4"/>
      <c r="P97" s="4"/>
      <c r="Q97" s="4"/>
      <c r="R97" s="4"/>
    </row>
    <row r="98" spans="1:18" s="2" customFormat="1" ht="15.75" thickBot="1" x14ac:dyDescent="0.3">
      <c r="A98" s="40"/>
      <c r="B98" s="174" t="s">
        <v>17</v>
      </c>
      <c r="C98" s="175"/>
      <c r="D98" s="175"/>
      <c r="E98" s="175"/>
      <c r="F98" s="175"/>
      <c r="G98" s="175"/>
      <c r="H98" s="175"/>
      <c r="I98" s="175"/>
      <c r="J98" s="175"/>
      <c r="K98" s="175"/>
      <c r="L98" s="175"/>
      <c r="M98" s="175"/>
      <c r="N98" s="175"/>
      <c r="O98" s="175"/>
      <c r="P98" s="175"/>
      <c r="Q98" s="175"/>
      <c r="R98" s="176"/>
    </row>
    <row r="99" spans="1:18" s="2" customFormat="1" ht="15.75" thickBot="1" x14ac:dyDescent="0.3">
      <c r="A99" s="40"/>
      <c r="B99" s="19" t="s">
        <v>14</v>
      </c>
      <c r="C99" s="41">
        <v>2010</v>
      </c>
      <c r="D99" s="42">
        <v>2011</v>
      </c>
      <c r="E99" s="42">
        <v>2012</v>
      </c>
      <c r="F99" s="42">
        <v>2013</v>
      </c>
      <c r="G99" s="42">
        <v>2014</v>
      </c>
      <c r="H99" s="42">
        <v>2015</v>
      </c>
      <c r="I99" s="42">
        <v>2016</v>
      </c>
      <c r="J99" s="42">
        <v>2017</v>
      </c>
      <c r="K99" s="42">
        <v>2018</v>
      </c>
      <c r="L99" s="42">
        <v>2019</v>
      </c>
      <c r="M99" s="42">
        <v>2020</v>
      </c>
      <c r="N99" s="42">
        <v>2021</v>
      </c>
      <c r="O99" s="42">
        <v>2022</v>
      </c>
      <c r="P99" s="42">
        <v>2023</v>
      </c>
      <c r="Q99" s="42">
        <v>2024</v>
      </c>
      <c r="R99" s="43">
        <v>2025</v>
      </c>
    </row>
    <row r="100" spans="1:18" s="2" customFormat="1" x14ac:dyDescent="0.25">
      <c r="A100" s="40"/>
      <c r="B100" s="101" t="s">
        <v>0</v>
      </c>
      <c r="C100" s="118">
        <v>0</v>
      </c>
      <c r="D100" s="119">
        <v>0</v>
      </c>
      <c r="E100" s="119">
        <v>0</v>
      </c>
      <c r="F100" s="119">
        <v>0</v>
      </c>
      <c r="G100" s="119">
        <v>0</v>
      </c>
      <c r="H100" s="119">
        <v>0</v>
      </c>
      <c r="I100" s="119">
        <v>0</v>
      </c>
      <c r="J100" s="119">
        <v>0</v>
      </c>
      <c r="K100" s="119">
        <v>0</v>
      </c>
      <c r="L100" s="119">
        <v>0</v>
      </c>
      <c r="M100" s="119">
        <v>0</v>
      </c>
      <c r="N100" s="119">
        <v>0</v>
      </c>
      <c r="O100" s="119">
        <v>0</v>
      </c>
      <c r="P100" s="119">
        <v>0</v>
      </c>
      <c r="Q100" s="119">
        <v>0</v>
      </c>
      <c r="R100" s="115">
        <v>0</v>
      </c>
    </row>
    <row r="101" spans="1:18" s="2" customFormat="1" x14ac:dyDescent="0.25">
      <c r="A101" s="40"/>
      <c r="B101" s="109" t="s">
        <v>1</v>
      </c>
      <c r="C101" s="113">
        <v>0</v>
      </c>
      <c r="D101" s="114">
        <v>0</v>
      </c>
      <c r="E101" s="114">
        <v>0</v>
      </c>
      <c r="F101" s="114">
        <v>0</v>
      </c>
      <c r="G101" s="114">
        <v>0</v>
      </c>
      <c r="H101" s="114">
        <v>0</v>
      </c>
      <c r="I101" s="114">
        <v>0</v>
      </c>
      <c r="J101" s="114">
        <v>0</v>
      </c>
      <c r="K101" s="114">
        <v>0</v>
      </c>
      <c r="L101" s="114">
        <v>0</v>
      </c>
      <c r="M101" s="114">
        <v>0</v>
      </c>
      <c r="N101" s="114">
        <v>0</v>
      </c>
      <c r="O101" s="114">
        <v>0</v>
      </c>
      <c r="P101" s="114">
        <v>0</v>
      </c>
      <c r="Q101" s="114">
        <v>0</v>
      </c>
      <c r="R101" s="116">
        <v>0</v>
      </c>
    </row>
    <row r="102" spans="1:18" s="2" customFormat="1" x14ac:dyDescent="0.25">
      <c r="A102" s="40"/>
      <c r="B102" s="108" t="s">
        <v>2</v>
      </c>
      <c r="C102" s="113">
        <v>0</v>
      </c>
      <c r="D102" s="114">
        <v>0</v>
      </c>
      <c r="E102" s="114">
        <v>0</v>
      </c>
      <c r="F102" s="114">
        <v>0</v>
      </c>
      <c r="G102" s="114">
        <v>0</v>
      </c>
      <c r="H102" s="114">
        <v>0</v>
      </c>
      <c r="I102" s="114">
        <v>0</v>
      </c>
      <c r="J102" s="114">
        <v>0</v>
      </c>
      <c r="K102" s="114">
        <v>0</v>
      </c>
      <c r="L102" s="114">
        <v>0</v>
      </c>
      <c r="M102" s="114">
        <v>0</v>
      </c>
      <c r="N102" s="114">
        <v>0</v>
      </c>
      <c r="O102" s="114">
        <v>0</v>
      </c>
      <c r="P102" s="114">
        <v>0</v>
      </c>
      <c r="Q102" s="114">
        <v>0</v>
      </c>
      <c r="R102" s="116">
        <v>0</v>
      </c>
    </row>
    <row r="103" spans="1:18" s="2" customFormat="1" x14ac:dyDescent="0.25">
      <c r="A103" s="40"/>
      <c r="B103" s="108" t="s">
        <v>3</v>
      </c>
      <c r="C103" s="113">
        <v>0</v>
      </c>
      <c r="D103" s="114">
        <v>0</v>
      </c>
      <c r="E103" s="114">
        <v>0</v>
      </c>
      <c r="F103" s="114">
        <v>0</v>
      </c>
      <c r="G103" s="114">
        <v>0</v>
      </c>
      <c r="H103" s="114">
        <v>0</v>
      </c>
      <c r="I103" s="114">
        <v>0</v>
      </c>
      <c r="J103" s="114">
        <v>0</v>
      </c>
      <c r="K103" s="114">
        <v>0</v>
      </c>
      <c r="L103" s="114">
        <v>0</v>
      </c>
      <c r="M103" s="114">
        <v>0</v>
      </c>
      <c r="N103" s="114">
        <v>0</v>
      </c>
      <c r="O103" s="114">
        <v>0</v>
      </c>
      <c r="P103" s="114">
        <v>0</v>
      </c>
      <c r="Q103" s="114">
        <v>0</v>
      </c>
      <c r="R103" s="116">
        <v>0</v>
      </c>
    </row>
    <row r="104" spans="1:18" s="2" customFormat="1" x14ac:dyDescent="0.25">
      <c r="A104" s="40"/>
      <c r="B104" s="108" t="s">
        <v>4</v>
      </c>
      <c r="C104" s="113">
        <v>0</v>
      </c>
      <c r="D104" s="114">
        <v>0</v>
      </c>
      <c r="E104" s="114">
        <v>0</v>
      </c>
      <c r="F104" s="114">
        <v>0</v>
      </c>
      <c r="G104" s="114">
        <v>0</v>
      </c>
      <c r="H104" s="114">
        <v>0</v>
      </c>
      <c r="I104" s="114">
        <v>0</v>
      </c>
      <c r="J104" s="114">
        <v>0</v>
      </c>
      <c r="K104" s="114">
        <v>0</v>
      </c>
      <c r="L104" s="114">
        <v>0</v>
      </c>
      <c r="M104" s="114">
        <v>0</v>
      </c>
      <c r="N104" s="114">
        <v>0</v>
      </c>
      <c r="O104" s="114">
        <v>0</v>
      </c>
      <c r="P104" s="114">
        <v>0</v>
      </c>
      <c r="Q104" s="114">
        <v>0</v>
      </c>
      <c r="R104" s="116">
        <v>0</v>
      </c>
    </row>
    <row r="105" spans="1:18" s="2" customFormat="1" x14ac:dyDescent="0.25">
      <c r="A105" s="40"/>
      <c r="B105" s="108" t="s">
        <v>5</v>
      </c>
      <c r="C105" s="113">
        <v>0</v>
      </c>
      <c r="D105" s="114">
        <v>0</v>
      </c>
      <c r="E105" s="114">
        <v>0</v>
      </c>
      <c r="F105" s="114">
        <v>0</v>
      </c>
      <c r="G105" s="114">
        <v>0</v>
      </c>
      <c r="H105" s="114">
        <v>0</v>
      </c>
      <c r="I105" s="114">
        <v>0</v>
      </c>
      <c r="J105" s="114">
        <v>0</v>
      </c>
      <c r="K105" s="114">
        <v>0</v>
      </c>
      <c r="L105" s="114">
        <v>0</v>
      </c>
      <c r="M105" s="114">
        <v>0</v>
      </c>
      <c r="N105" s="114">
        <v>0</v>
      </c>
      <c r="O105" s="114">
        <v>0</v>
      </c>
      <c r="P105" s="114">
        <v>0</v>
      </c>
      <c r="Q105" s="114">
        <v>0</v>
      </c>
      <c r="R105" s="116">
        <v>0</v>
      </c>
    </row>
    <row r="106" spans="1:18" s="2" customFormat="1" x14ac:dyDescent="0.25">
      <c r="A106" s="40"/>
      <c r="B106" s="108" t="s">
        <v>6</v>
      </c>
      <c r="C106" s="113">
        <v>0</v>
      </c>
      <c r="D106" s="114">
        <v>0</v>
      </c>
      <c r="E106" s="114">
        <v>0</v>
      </c>
      <c r="F106" s="114">
        <v>0</v>
      </c>
      <c r="G106" s="114">
        <v>0</v>
      </c>
      <c r="H106" s="114">
        <v>0</v>
      </c>
      <c r="I106" s="114">
        <v>0</v>
      </c>
      <c r="J106" s="114">
        <v>0</v>
      </c>
      <c r="K106" s="114">
        <v>0</v>
      </c>
      <c r="L106" s="114">
        <v>0</v>
      </c>
      <c r="M106" s="114">
        <v>0</v>
      </c>
      <c r="N106" s="114">
        <v>0</v>
      </c>
      <c r="O106" s="114">
        <v>0</v>
      </c>
      <c r="P106" s="114">
        <v>0</v>
      </c>
      <c r="Q106" s="114">
        <v>0</v>
      </c>
      <c r="R106" s="116">
        <v>0</v>
      </c>
    </row>
    <row r="107" spans="1:18" s="2" customFormat="1" x14ac:dyDescent="0.25">
      <c r="A107" s="40"/>
      <c r="B107" s="108" t="s">
        <v>7</v>
      </c>
      <c r="C107" s="113">
        <v>0</v>
      </c>
      <c r="D107" s="114">
        <v>0</v>
      </c>
      <c r="E107" s="114">
        <v>0</v>
      </c>
      <c r="F107" s="114">
        <v>0</v>
      </c>
      <c r="G107" s="114">
        <v>0</v>
      </c>
      <c r="H107" s="114">
        <v>0</v>
      </c>
      <c r="I107" s="114">
        <v>0</v>
      </c>
      <c r="J107" s="114">
        <v>0</v>
      </c>
      <c r="K107" s="114">
        <v>0</v>
      </c>
      <c r="L107" s="114">
        <v>0</v>
      </c>
      <c r="M107" s="114">
        <v>0</v>
      </c>
      <c r="N107" s="114">
        <v>0</v>
      </c>
      <c r="O107" s="114">
        <v>0</v>
      </c>
      <c r="P107" s="114">
        <v>0</v>
      </c>
      <c r="Q107" s="114">
        <v>0</v>
      </c>
      <c r="R107" s="116">
        <v>0</v>
      </c>
    </row>
    <row r="108" spans="1:18" s="2" customFormat="1" x14ac:dyDescent="0.25">
      <c r="A108" s="40"/>
      <c r="B108" s="108" t="s">
        <v>8</v>
      </c>
      <c r="C108" s="113">
        <v>0</v>
      </c>
      <c r="D108" s="114">
        <v>0</v>
      </c>
      <c r="E108" s="114">
        <v>0</v>
      </c>
      <c r="F108" s="114">
        <v>0</v>
      </c>
      <c r="G108" s="114">
        <v>0</v>
      </c>
      <c r="H108" s="114">
        <v>0</v>
      </c>
      <c r="I108" s="114">
        <v>0</v>
      </c>
      <c r="J108" s="114">
        <v>0</v>
      </c>
      <c r="K108" s="114">
        <v>0</v>
      </c>
      <c r="L108" s="114">
        <v>0</v>
      </c>
      <c r="M108" s="114">
        <v>0</v>
      </c>
      <c r="N108" s="114">
        <v>0</v>
      </c>
      <c r="O108" s="114">
        <v>0</v>
      </c>
      <c r="P108" s="114">
        <v>0</v>
      </c>
      <c r="Q108" s="114">
        <v>0</v>
      </c>
      <c r="R108" s="116">
        <v>0</v>
      </c>
    </row>
    <row r="109" spans="1:18" s="2" customFormat="1" x14ac:dyDescent="0.25">
      <c r="A109" s="40"/>
      <c r="B109" s="108" t="s">
        <v>9</v>
      </c>
      <c r="C109" s="113">
        <v>0</v>
      </c>
      <c r="D109" s="114">
        <v>0</v>
      </c>
      <c r="E109" s="114">
        <v>0</v>
      </c>
      <c r="F109" s="114">
        <v>0</v>
      </c>
      <c r="G109" s="114">
        <v>0</v>
      </c>
      <c r="H109" s="114">
        <v>0</v>
      </c>
      <c r="I109" s="114">
        <v>0</v>
      </c>
      <c r="J109" s="114">
        <v>0</v>
      </c>
      <c r="K109" s="114">
        <v>0</v>
      </c>
      <c r="L109" s="114">
        <v>0</v>
      </c>
      <c r="M109" s="114">
        <v>0</v>
      </c>
      <c r="N109" s="114">
        <v>0</v>
      </c>
      <c r="O109" s="114">
        <v>0</v>
      </c>
      <c r="P109" s="114">
        <v>0</v>
      </c>
      <c r="Q109" s="114">
        <v>0</v>
      </c>
      <c r="R109" s="116">
        <v>0</v>
      </c>
    </row>
    <row r="110" spans="1:18" s="2" customFormat="1" x14ac:dyDescent="0.25">
      <c r="A110" s="40"/>
      <c r="B110" s="108" t="s">
        <v>10</v>
      </c>
      <c r="C110" s="113">
        <v>0</v>
      </c>
      <c r="D110" s="114">
        <v>0</v>
      </c>
      <c r="E110" s="114">
        <v>0</v>
      </c>
      <c r="F110" s="114">
        <v>0</v>
      </c>
      <c r="G110" s="114">
        <v>0</v>
      </c>
      <c r="H110" s="114">
        <v>0</v>
      </c>
      <c r="I110" s="114">
        <v>0</v>
      </c>
      <c r="J110" s="114">
        <v>0</v>
      </c>
      <c r="K110" s="114">
        <v>0</v>
      </c>
      <c r="L110" s="114">
        <v>0</v>
      </c>
      <c r="M110" s="114">
        <v>0</v>
      </c>
      <c r="N110" s="114">
        <v>0</v>
      </c>
      <c r="O110" s="114">
        <v>0</v>
      </c>
      <c r="P110" s="114">
        <v>0</v>
      </c>
      <c r="Q110" s="114">
        <v>0</v>
      </c>
      <c r="R110" s="116">
        <v>0</v>
      </c>
    </row>
    <row r="111" spans="1:18" s="2" customFormat="1" ht="15.75" thickBot="1" x14ac:dyDescent="0.3">
      <c r="A111" s="40"/>
      <c r="B111" s="110" t="s">
        <v>11</v>
      </c>
      <c r="C111" s="100">
        <v>0</v>
      </c>
      <c r="D111" s="120">
        <v>0</v>
      </c>
      <c r="E111" s="120">
        <v>0</v>
      </c>
      <c r="F111" s="120">
        <v>0</v>
      </c>
      <c r="G111" s="120">
        <v>0</v>
      </c>
      <c r="H111" s="120">
        <v>0</v>
      </c>
      <c r="I111" s="120">
        <v>0</v>
      </c>
      <c r="J111" s="120">
        <v>0</v>
      </c>
      <c r="K111" s="120">
        <v>0</v>
      </c>
      <c r="L111" s="120">
        <v>0</v>
      </c>
      <c r="M111" s="120">
        <v>0</v>
      </c>
      <c r="N111" s="120">
        <v>0</v>
      </c>
      <c r="O111" s="120">
        <v>0</v>
      </c>
      <c r="P111" s="120">
        <v>0</v>
      </c>
      <c r="Q111" s="120">
        <v>0</v>
      </c>
      <c r="R111" s="117">
        <v>0</v>
      </c>
    </row>
    <row r="112" spans="1:18" s="2" customFormat="1" ht="15.75" thickBot="1" x14ac:dyDescent="0.3">
      <c r="A112" s="40"/>
      <c r="B112" s="7"/>
      <c r="C112" s="4"/>
      <c r="D112" s="4"/>
      <c r="E112" s="4"/>
      <c r="F112" s="4"/>
      <c r="G112" s="4"/>
      <c r="H112" s="4"/>
      <c r="I112" s="4"/>
      <c r="J112" s="4"/>
      <c r="K112" s="4"/>
      <c r="L112" s="4"/>
      <c r="M112" s="4"/>
      <c r="N112" s="4"/>
      <c r="O112" s="4"/>
      <c r="P112" s="4"/>
      <c r="Q112" s="4"/>
      <c r="R112" s="4"/>
    </row>
    <row r="113" spans="1:18" s="2" customFormat="1" ht="15.75" thickBot="1" x14ac:dyDescent="0.3">
      <c r="A113" s="40"/>
      <c r="B113" s="174" t="s">
        <v>13</v>
      </c>
      <c r="C113" s="175"/>
      <c r="D113" s="175"/>
      <c r="E113" s="175"/>
      <c r="F113" s="175"/>
      <c r="G113" s="175"/>
      <c r="H113" s="175"/>
      <c r="I113" s="175"/>
      <c r="J113" s="175"/>
      <c r="K113" s="175"/>
      <c r="L113" s="175"/>
      <c r="M113" s="175"/>
      <c r="N113" s="175"/>
      <c r="O113" s="175"/>
      <c r="P113" s="175"/>
      <c r="Q113" s="175"/>
      <c r="R113" s="176"/>
    </row>
    <row r="114" spans="1:18" s="2" customFormat="1" ht="15.75" thickBot="1" x14ac:dyDescent="0.3">
      <c r="A114" s="40"/>
      <c r="B114" s="10" t="s">
        <v>15</v>
      </c>
      <c r="C114" s="37">
        <v>2010</v>
      </c>
      <c r="D114" s="38">
        <v>2011</v>
      </c>
      <c r="E114" s="38">
        <v>2012</v>
      </c>
      <c r="F114" s="38">
        <v>2013</v>
      </c>
      <c r="G114" s="38">
        <v>2014</v>
      </c>
      <c r="H114" s="38">
        <v>2015</v>
      </c>
      <c r="I114" s="38">
        <v>2016</v>
      </c>
      <c r="J114" s="38">
        <v>2017</v>
      </c>
      <c r="K114" s="38">
        <v>2018</v>
      </c>
      <c r="L114" s="38">
        <v>2019</v>
      </c>
      <c r="M114" s="38">
        <v>2020</v>
      </c>
      <c r="N114" s="38">
        <v>2021</v>
      </c>
      <c r="O114" s="38">
        <v>2022</v>
      </c>
      <c r="P114" s="38">
        <v>2023</v>
      </c>
      <c r="Q114" s="38">
        <v>2024</v>
      </c>
      <c r="R114" s="39">
        <v>2025</v>
      </c>
    </row>
    <row r="115" spans="1:18" s="2" customFormat="1" x14ac:dyDescent="0.25">
      <c r="A115" s="40"/>
      <c r="B115" s="27" t="s">
        <v>0</v>
      </c>
      <c r="C115" s="49" t="str">
        <f>IF(OR(C101=0,C100=0),"",C101-C100)</f>
        <v/>
      </c>
      <c r="D115" s="49" t="str">
        <f t="shared" ref="D115:R125" si="21">IF(OR(D101=0,D100=0),"",D101-D100)</f>
        <v/>
      </c>
      <c r="E115" s="49" t="str">
        <f t="shared" si="21"/>
        <v/>
      </c>
      <c r="F115" s="49" t="str">
        <f t="shared" si="21"/>
        <v/>
      </c>
      <c r="G115" s="49" t="str">
        <f t="shared" si="21"/>
        <v/>
      </c>
      <c r="H115" s="49" t="str">
        <f t="shared" si="21"/>
        <v/>
      </c>
      <c r="I115" s="49" t="str">
        <f t="shared" si="21"/>
        <v/>
      </c>
      <c r="J115" s="49" t="str">
        <f t="shared" si="21"/>
        <v/>
      </c>
      <c r="K115" s="49" t="str">
        <f t="shared" si="21"/>
        <v/>
      </c>
      <c r="L115" s="49" t="str">
        <f t="shared" si="21"/>
        <v/>
      </c>
      <c r="M115" s="49" t="str">
        <f t="shared" si="21"/>
        <v/>
      </c>
      <c r="N115" s="49" t="str">
        <f t="shared" si="21"/>
        <v/>
      </c>
      <c r="O115" s="49" t="str">
        <f t="shared" si="21"/>
        <v/>
      </c>
      <c r="P115" s="49" t="str">
        <f t="shared" si="21"/>
        <v/>
      </c>
      <c r="Q115" s="49" t="str">
        <f t="shared" si="21"/>
        <v/>
      </c>
      <c r="R115" s="49" t="str">
        <f t="shared" si="21"/>
        <v/>
      </c>
    </row>
    <row r="116" spans="1:18" s="2" customFormat="1" x14ac:dyDescent="0.25">
      <c r="A116" s="40"/>
      <c r="B116" s="28" t="s">
        <v>1</v>
      </c>
      <c r="C116" s="49" t="str">
        <f t="shared" ref="C116:Q125" si="22">IF(OR(C102=0,C101=0),"",C102-C101)</f>
        <v/>
      </c>
      <c r="D116" s="49" t="str">
        <f t="shared" si="22"/>
        <v/>
      </c>
      <c r="E116" s="49" t="str">
        <f t="shared" si="22"/>
        <v/>
      </c>
      <c r="F116" s="49" t="str">
        <f t="shared" si="22"/>
        <v/>
      </c>
      <c r="G116" s="49" t="str">
        <f t="shared" si="22"/>
        <v/>
      </c>
      <c r="H116" s="49" t="str">
        <f t="shared" si="22"/>
        <v/>
      </c>
      <c r="I116" s="49" t="str">
        <f t="shared" si="22"/>
        <v/>
      </c>
      <c r="J116" s="49" t="str">
        <f t="shared" si="22"/>
        <v/>
      </c>
      <c r="K116" s="49" t="str">
        <f t="shared" si="22"/>
        <v/>
      </c>
      <c r="L116" s="49" t="str">
        <f t="shared" si="22"/>
        <v/>
      </c>
      <c r="M116" s="49" t="str">
        <f t="shared" si="22"/>
        <v/>
      </c>
      <c r="N116" s="49" t="str">
        <f t="shared" si="22"/>
        <v/>
      </c>
      <c r="O116" s="49" t="str">
        <f t="shared" si="22"/>
        <v/>
      </c>
      <c r="P116" s="49" t="str">
        <f t="shared" si="22"/>
        <v/>
      </c>
      <c r="Q116" s="49" t="str">
        <f t="shared" si="22"/>
        <v/>
      </c>
      <c r="R116" s="49" t="str">
        <f t="shared" si="21"/>
        <v/>
      </c>
    </row>
    <row r="117" spans="1:18" s="2" customFormat="1" x14ac:dyDescent="0.25">
      <c r="A117" s="40"/>
      <c r="B117" s="27" t="s">
        <v>2</v>
      </c>
      <c r="C117" s="49" t="str">
        <f t="shared" si="22"/>
        <v/>
      </c>
      <c r="D117" s="49" t="str">
        <f t="shared" si="22"/>
        <v/>
      </c>
      <c r="E117" s="49" t="str">
        <f t="shared" si="22"/>
        <v/>
      </c>
      <c r="F117" s="49" t="str">
        <f t="shared" si="22"/>
        <v/>
      </c>
      <c r="G117" s="49" t="str">
        <f t="shared" si="22"/>
        <v/>
      </c>
      <c r="H117" s="49" t="str">
        <f t="shared" si="22"/>
        <v/>
      </c>
      <c r="I117" s="49" t="str">
        <f t="shared" si="22"/>
        <v/>
      </c>
      <c r="J117" s="49" t="str">
        <f t="shared" si="22"/>
        <v/>
      </c>
      <c r="K117" s="49" t="str">
        <f t="shared" si="22"/>
        <v/>
      </c>
      <c r="L117" s="49" t="str">
        <f t="shared" si="22"/>
        <v/>
      </c>
      <c r="M117" s="49" t="str">
        <f t="shared" si="22"/>
        <v/>
      </c>
      <c r="N117" s="49" t="str">
        <f t="shared" si="22"/>
        <v/>
      </c>
      <c r="O117" s="49" t="str">
        <f t="shared" si="22"/>
        <v/>
      </c>
      <c r="P117" s="49" t="str">
        <f t="shared" si="22"/>
        <v/>
      </c>
      <c r="Q117" s="49" t="str">
        <f t="shared" si="22"/>
        <v/>
      </c>
      <c r="R117" s="49" t="str">
        <f t="shared" si="21"/>
        <v/>
      </c>
    </row>
    <row r="118" spans="1:18" s="2" customFormat="1" x14ac:dyDescent="0.25">
      <c r="A118" s="40"/>
      <c r="B118" s="27" t="s">
        <v>3</v>
      </c>
      <c r="C118" s="49" t="str">
        <f t="shared" si="22"/>
        <v/>
      </c>
      <c r="D118" s="49" t="str">
        <f t="shared" si="22"/>
        <v/>
      </c>
      <c r="E118" s="49" t="str">
        <f t="shared" si="22"/>
        <v/>
      </c>
      <c r="F118" s="49" t="str">
        <f t="shared" si="22"/>
        <v/>
      </c>
      <c r="G118" s="49" t="str">
        <f t="shared" si="22"/>
        <v/>
      </c>
      <c r="H118" s="49" t="str">
        <f t="shared" si="22"/>
        <v/>
      </c>
      <c r="I118" s="49" t="str">
        <f t="shared" si="22"/>
        <v/>
      </c>
      <c r="J118" s="49" t="str">
        <f t="shared" si="22"/>
        <v/>
      </c>
      <c r="K118" s="49" t="str">
        <f t="shared" si="22"/>
        <v/>
      </c>
      <c r="L118" s="49" t="str">
        <f t="shared" si="22"/>
        <v/>
      </c>
      <c r="M118" s="49" t="str">
        <f t="shared" si="22"/>
        <v/>
      </c>
      <c r="N118" s="49" t="str">
        <f t="shared" si="22"/>
        <v/>
      </c>
      <c r="O118" s="49" t="str">
        <f t="shared" si="22"/>
        <v/>
      </c>
      <c r="P118" s="49" t="str">
        <f t="shared" si="22"/>
        <v/>
      </c>
      <c r="Q118" s="49" t="str">
        <f t="shared" si="22"/>
        <v/>
      </c>
      <c r="R118" s="49" t="str">
        <f t="shared" si="21"/>
        <v/>
      </c>
    </row>
    <row r="119" spans="1:18" s="2" customFormat="1" x14ac:dyDescent="0.25">
      <c r="A119" s="40"/>
      <c r="B119" s="27" t="s">
        <v>4</v>
      </c>
      <c r="C119" s="49" t="str">
        <f t="shared" si="22"/>
        <v/>
      </c>
      <c r="D119" s="49" t="str">
        <f t="shared" si="22"/>
        <v/>
      </c>
      <c r="E119" s="49" t="str">
        <f t="shared" si="22"/>
        <v/>
      </c>
      <c r="F119" s="49" t="str">
        <f t="shared" si="22"/>
        <v/>
      </c>
      <c r="G119" s="49" t="str">
        <f t="shared" si="22"/>
        <v/>
      </c>
      <c r="H119" s="49" t="str">
        <f t="shared" si="22"/>
        <v/>
      </c>
      <c r="I119" s="49" t="str">
        <f t="shared" si="22"/>
        <v/>
      </c>
      <c r="J119" s="49" t="str">
        <f t="shared" si="22"/>
        <v/>
      </c>
      <c r="K119" s="49" t="str">
        <f t="shared" si="22"/>
        <v/>
      </c>
      <c r="L119" s="49" t="str">
        <f t="shared" si="22"/>
        <v/>
      </c>
      <c r="M119" s="49" t="str">
        <f t="shared" si="22"/>
        <v/>
      </c>
      <c r="N119" s="49" t="str">
        <f t="shared" si="22"/>
        <v/>
      </c>
      <c r="O119" s="49" t="str">
        <f t="shared" si="22"/>
        <v/>
      </c>
      <c r="P119" s="49" t="str">
        <f t="shared" si="22"/>
        <v/>
      </c>
      <c r="Q119" s="49" t="str">
        <f t="shared" si="22"/>
        <v/>
      </c>
      <c r="R119" s="49" t="str">
        <f t="shared" si="21"/>
        <v/>
      </c>
    </row>
    <row r="120" spans="1:18" s="2" customFormat="1" x14ac:dyDescent="0.25">
      <c r="A120" s="40"/>
      <c r="B120" s="27" t="s">
        <v>5</v>
      </c>
      <c r="C120" s="49" t="str">
        <f t="shared" si="22"/>
        <v/>
      </c>
      <c r="D120" s="49" t="str">
        <f t="shared" si="22"/>
        <v/>
      </c>
      <c r="E120" s="49" t="str">
        <f t="shared" si="22"/>
        <v/>
      </c>
      <c r="F120" s="49" t="str">
        <f t="shared" si="22"/>
        <v/>
      </c>
      <c r="G120" s="49" t="str">
        <f t="shared" si="22"/>
        <v/>
      </c>
      <c r="H120" s="49" t="str">
        <f t="shared" si="22"/>
        <v/>
      </c>
      <c r="I120" s="49" t="str">
        <f t="shared" si="22"/>
        <v/>
      </c>
      <c r="J120" s="49" t="str">
        <f t="shared" si="22"/>
        <v/>
      </c>
      <c r="K120" s="49" t="str">
        <f t="shared" si="22"/>
        <v/>
      </c>
      <c r="L120" s="49" t="str">
        <f t="shared" si="22"/>
        <v/>
      </c>
      <c r="M120" s="49" t="str">
        <f t="shared" si="22"/>
        <v/>
      </c>
      <c r="N120" s="49" t="str">
        <f t="shared" si="22"/>
        <v/>
      </c>
      <c r="O120" s="49" t="str">
        <f t="shared" si="22"/>
        <v/>
      </c>
      <c r="P120" s="49" t="str">
        <f t="shared" si="22"/>
        <v/>
      </c>
      <c r="Q120" s="49" t="str">
        <f t="shared" si="22"/>
        <v/>
      </c>
      <c r="R120" s="49" t="str">
        <f t="shared" si="21"/>
        <v/>
      </c>
    </row>
    <row r="121" spans="1:18" s="2" customFormat="1" x14ac:dyDescent="0.25">
      <c r="A121" s="40"/>
      <c r="B121" s="27" t="s">
        <v>6</v>
      </c>
      <c r="C121" s="49" t="str">
        <f t="shared" si="22"/>
        <v/>
      </c>
      <c r="D121" s="49" t="str">
        <f t="shared" si="22"/>
        <v/>
      </c>
      <c r="E121" s="49" t="str">
        <f t="shared" si="22"/>
        <v/>
      </c>
      <c r="F121" s="49" t="str">
        <f t="shared" si="22"/>
        <v/>
      </c>
      <c r="G121" s="49" t="str">
        <f t="shared" si="22"/>
        <v/>
      </c>
      <c r="H121" s="49" t="str">
        <f t="shared" si="22"/>
        <v/>
      </c>
      <c r="I121" s="49" t="str">
        <f t="shared" si="22"/>
        <v/>
      </c>
      <c r="J121" s="49" t="str">
        <f t="shared" si="22"/>
        <v/>
      </c>
      <c r="K121" s="49" t="str">
        <f t="shared" si="22"/>
        <v/>
      </c>
      <c r="L121" s="49" t="str">
        <f t="shared" si="22"/>
        <v/>
      </c>
      <c r="M121" s="49" t="str">
        <f t="shared" si="22"/>
        <v/>
      </c>
      <c r="N121" s="49" t="str">
        <f t="shared" si="22"/>
        <v/>
      </c>
      <c r="O121" s="49" t="str">
        <f t="shared" si="22"/>
        <v/>
      </c>
      <c r="P121" s="49" t="str">
        <f t="shared" si="22"/>
        <v/>
      </c>
      <c r="Q121" s="49" t="str">
        <f t="shared" si="22"/>
        <v/>
      </c>
      <c r="R121" s="49" t="str">
        <f t="shared" si="21"/>
        <v/>
      </c>
    </row>
    <row r="122" spans="1:18" s="2" customFormat="1" x14ac:dyDescent="0.25">
      <c r="A122" s="40"/>
      <c r="B122" s="27" t="s">
        <v>7</v>
      </c>
      <c r="C122" s="49" t="str">
        <f t="shared" si="22"/>
        <v/>
      </c>
      <c r="D122" s="49" t="str">
        <f t="shared" si="22"/>
        <v/>
      </c>
      <c r="E122" s="49" t="str">
        <f t="shared" si="22"/>
        <v/>
      </c>
      <c r="F122" s="49" t="str">
        <f t="shared" si="22"/>
        <v/>
      </c>
      <c r="G122" s="49" t="str">
        <f t="shared" si="22"/>
        <v/>
      </c>
      <c r="H122" s="49" t="str">
        <f t="shared" si="22"/>
        <v/>
      </c>
      <c r="I122" s="49" t="str">
        <f t="shared" si="22"/>
        <v/>
      </c>
      <c r="J122" s="49" t="str">
        <f t="shared" si="22"/>
        <v/>
      </c>
      <c r="K122" s="49" t="str">
        <f t="shared" si="22"/>
        <v/>
      </c>
      <c r="L122" s="49" t="str">
        <f t="shared" si="22"/>
        <v/>
      </c>
      <c r="M122" s="49" t="str">
        <f t="shared" si="22"/>
        <v/>
      </c>
      <c r="N122" s="49" t="str">
        <f t="shared" si="22"/>
        <v/>
      </c>
      <c r="O122" s="49" t="str">
        <f t="shared" si="22"/>
        <v/>
      </c>
      <c r="P122" s="49" t="str">
        <f t="shared" si="22"/>
        <v/>
      </c>
      <c r="Q122" s="49" t="str">
        <f t="shared" si="22"/>
        <v/>
      </c>
      <c r="R122" s="49" t="str">
        <f t="shared" si="21"/>
        <v/>
      </c>
    </row>
    <row r="123" spans="1:18" s="2" customFormat="1" x14ac:dyDescent="0.25">
      <c r="A123" s="40"/>
      <c r="B123" s="27" t="s">
        <v>8</v>
      </c>
      <c r="C123" s="49" t="str">
        <f t="shared" si="22"/>
        <v/>
      </c>
      <c r="D123" s="49" t="str">
        <f t="shared" si="22"/>
        <v/>
      </c>
      <c r="E123" s="49" t="str">
        <f t="shared" si="22"/>
        <v/>
      </c>
      <c r="F123" s="49" t="str">
        <f t="shared" si="22"/>
        <v/>
      </c>
      <c r="G123" s="49" t="str">
        <f t="shared" si="22"/>
        <v/>
      </c>
      <c r="H123" s="49" t="str">
        <f t="shared" si="22"/>
        <v/>
      </c>
      <c r="I123" s="49" t="str">
        <f t="shared" si="22"/>
        <v/>
      </c>
      <c r="J123" s="49" t="str">
        <f t="shared" si="22"/>
        <v/>
      </c>
      <c r="K123" s="49" t="str">
        <f t="shared" si="22"/>
        <v/>
      </c>
      <c r="L123" s="49" t="str">
        <f t="shared" si="22"/>
        <v/>
      </c>
      <c r="M123" s="49" t="str">
        <f t="shared" si="22"/>
        <v/>
      </c>
      <c r="N123" s="49" t="str">
        <f t="shared" si="22"/>
        <v/>
      </c>
      <c r="O123" s="49" t="str">
        <f t="shared" si="22"/>
        <v/>
      </c>
      <c r="P123" s="49" t="str">
        <f t="shared" si="22"/>
        <v/>
      </c>
      <c r="Q123" s="49" t="str">
        <f t="shared" si="22"/>
        <v/>
      </c>
      <c r="R123" s="49" t="str">
        <f t="shared" si="21"/>
        <v/>
      </c>
    </row>
    <row r="124" spans="1:18" s="2" customFormat="1" x14ac:dyDescent="0.25">
      <c r="A124" s="40"/>
      <c r="B124" s="27" t="s">
        <v>9</v>
      </c>
      <c r="C124" s="49" t="str">
        <f t="shared" si="22"/>
        <v/>
      </c>
      <c r="D124" s="49" t="str">
        <f t="shared" si="22"/>
        <v/>
      </c>
      <c r="E124" s="49" t="str">
        <f t="shared" si="22"/>
        <v/>
      </c>
      <c r="F124" s="49" t="str">
        <f t="shared" si="22"/>
        <v/>
      </c>
      <c r="G124" s="49" t="str">
        <f t="shared" si="22"/>
        <v/>
      </c>
      <c r="H124" s="49" t="str">
        <f t="shared" si="22"/>
        <v/>
      </c>
      <c r="I124" s="49" t="str">
        <f t="shared" si="22"/>
        <v/>
      </c>
      <c r="J124" s="49" t="str">
        <f t="shared" si="22"/>
        <v/>
      </c>
      <c r="K124" s="49" t="str">
        <f t="shared" si="22"/>
        <v/>
      </c>
      <c r="L124" s="49" t="str">
        <f t="shared" si="22"/>
        <v/>
      </c>
      <c r="M124" s="49" t="str">
        <f t="shared" si="22"/>
        <v/>
      </c>
      <c r="N124" s="49" t="str">
        <f t="shared" si="22"/>
        <v/>
      </c>
      <c r="O124" s="49" t="str">
        <f t="shared" si="22"/>
        <v/>
      </c>
      <c r="P124" s="49" t="str">
        <f t="shared" si="22"/>
        <v/>
      </c>
      <c r="Q124" s="49" t="str">
        <f t="shared" si="22"/>
        <v/>
      </c>
      <c r="R124" s="49" t="str">
        <f t="shared" si="21"/>
        <v/>
      </c>
    </row>
    <row r="125" spans="1:18" s="2" customFormat="1" x14ac:dyDescent="0.25">
      <c r="A125" s="40"/>
      <c r="B125" s="27" t="s">
        <v>10</v>
      </c>
      <c r="C125" s="49" t="str">
        <f t="shared" si="22"/>
        <v/>
      </c>
      <c r="D125" s="49" t="str">
        <f t="shared" si="22"/>
        <v/>
      </c>
      <c r="E125" s="49" t="str">
        <f t="shared" si="22"/>
        <v/>
      </c>
      <c r="F125" s="49" t="str">
        <f t="shared" si="22"/>
        <v/>
      </c>
      <c r="G125" s="49" t="str">
        <f t="shared" si="22"/>
        <v/>
      </c>
      <c r="H125" s="49" t="str">
        <f t="shared" si="22"/>
        <v/>
      </c>
      <c r="I125" s="49" t="str">
        <f t="shared" si="22"/>
        <v/>
      </c>
      <c r="J125" s="49" t="str">
        <f t="shared" si="22"/>
        <v/>
      </c>
      <c r="K125" s="49" t="str">
        <f t="shared" si="22"/>
        <v/>
      </c>
      <c r="L125" s="49" t="str">
        <f t="shared" si="22"/>
        <v/>
      </c>
      <c r="M125" s="49" t="str">
        <f t="shared" si="22"/>
        <v/>
      </c>
      <c r="N125" s="49" t="str">
        <f t="shared" si="22"/>
        <v/>
      </c>
      <c r="O125" s="49" t="str">
        <f t="shared" si="22"/>
        <v/>
      </c>
      <c r="P125" s="49" t="str">
        <f t="shared" si="22"/>
        <v/>
      </c>
      <c r="Q125" s="49" t="str">
        <f t="shared" si="22"/>
        <v/>
      </c>
      <c r="R125" s="49" t="str">
        <f t="shared" si="21"/>
        <v/>
      </c>
    </row>
    <row r="126" spans="1:18" s="2" customFormat="1" ht="15.75" thickBot="1" x14ac:dyDescent="0.3">
      <c r="A126" s="40"/>
      <c r="B126" s="29" t="s">
        <v>11</v>
      </c>
      <c r="C126" s="49" t="str">
        <f>IF(OR(D100=0,C111=0),"",D100-C111)</f>
        <v/>
      </c>
      <c r="D126" s="49" t="str">
        <f t="shared" ref="D126:Q126" si="23">IF(OR(E100=0,D111=0),"",E100-D111)</f>
        <v/>
      </c>
      <c r="E126" s="49" t="str">
        <f t="shared" si="23"/>
        <v/>
      </c>
      <c r="F126" s="49" t="str">
        <f t="shared" si="23"/>
        <v/>
      </c>
      <c r="G126" s="49" t="str">
        <f t="shared" si="23"/>
        <v/>
      </c>
      <c r="H126" s="49" t="str">
        <f t="shared" si="23"/>
        <v/>
      </c>
      <c r="I126" s="49" t="str">
        <f t="shared" si="23"/>
        <v/>
      </c>
      <c r="J126" s="49" t="str">
        <f t="shared" si="23"/>
        <v/>
      </c>
      <c r="K126" s="49" t="str">
        <f t="shared" si="23"/>
        <v/>
      </c>
      <c r="L126" s="49" t="str">
        <f t="shared" si="23"/>
        <v/>
      </c>
      <c r="M126" s="49" t="str">
        <f t="shared" si="23"/>
        <v/>
      </c>
      <c r="N126" s="49" t="str">
        <f t="shared" si="23"/>
        <v/>
      </c>
      <c r="O126" s="49" t="str">
        <f t="shared" si="23"/>
        <v/>
      </c>
      <c r="P126" s="49" t="str">
        <f t="shared" si="23"/>
        <v/>
      </c>
      <c r="Q126" s="49" t="str">
        <f t="shared" si="23"/>
        <v/>
      </c>
      <c r="R126" s="52" t="s">
        <v>12</v>
      </c>
    </row>
    <row r="127" spans="1:18" s="2" customFormat="1" ht="15.75" thickBot="1" x14ac:dyDescent="0.3">
      <c r="A127" s="40"/>
      <c r="B127" s="35" t="s">
        <v>19</v>
      </c>
      <c r="C127" s="30">
        <f t="shared" ref="C127:R127" si="24">SUM(C115:C126)</f>
        <v>0</v>
      </c>
      <c r="D127" s="30">
        <f t="shared" si="24"/>
        <v>0</v>
      </c>
      <c r="E127" s="30">
        <f t="shared" si="24"/>
        <v>0</v>
      </c>
      <c r="F127" s="30">
        <f t="shared" si="24"/>
        <v>0</v>
      </c>
      <c r="G127" s="30">
        <f t="shared" si="24"/>
        <v>0</v>
      </c>
      <c r="H127" s="30">
        <f t="shared" si="24"/>
        <v>0</v>
      </c>
      <c r="I127" s="30">
        <f t="shared" si="24"/>
        <v>0</v>
      </c>
      <c r="J127" s="30">
        <f t="shared" si="24"/>
        <v>0</v>
      </c>
      <c r="K127" s="30">
        <f t="shared" si="24"/>
        <v>0</v>
      </c>
      <c r="L127" s="30">
        <f t="shared" si="24"/>
        <v>0</v>
      </c>
      <c r="M127" s="30">
        <f t="shared" si="24"/>
        <v>0</v>
      </c>
      <c r="N127" s="30">
        <f t="shared" si="24"/>
        <v>0</v>
      </c>
      <c r="O127" s="30">
        <f t="shared" si="24"/>
        <v>0</v>
      </c>
      <c r="P127" s="30">
        <f t="shared" si="24"/>
        <v>0</v>
      </c>
      <c r="Q127" s="30">
        <f t="shared" si="24"/>
        <v>0</v>
      </c>
      <c r="R127" s="31">
        <f t="shared" si="24"/>
        <v>0</v>
      </c>
    </row>
    <row r="128" spans="1:18" s="2" customFormat="1" ht="15.75" thickBot="1" x14ac:dyDescent="0.3">
      <c r="A128" s="40"/>
      <c r="B128" s="53" t="s">
        <v>20</v>
      </c>
      <c r="C128" s="95" t="s">
        <v>12</v>
      </c>
      <c r="D128" s="96" t="e">
        <f t="shared" ref="D128:R128" si="25">-(1-D127/C127)</f>
        <v>#DIV/0!</v>
      </c>
      <c r="E128" s="96" t="e">
        <f t="shared" si="25"/>
        <v>#DIV/0!</v>
      </c>
      <c r="F128" s="96" t="e">
        <f t="shared" si="25"/>
        <v>#DIV/0!</v>
      </c>
      <c r="G128" s="96" t="e">
        <f t="shared" si="25"/>
        <v>#DIV/0!</v>
      </c>
      <c r="H128" s="96" t="e">
        <f t="shared" si="25"/>
        <v>#DIV/0!</v>
      </c>
      <c r="I128" s="96" t="e">
        <f t="shared" si="25"/>
        <v>#DIV/0!</v>
      </c>
      <c r="J128" s="96" t="e">
        <f t="shared" si="25"/>
        <v>#DIV/0!</v>
      </c>
      <c r="K128" s="96" t="e">
        <f t="shared" si="25"/>
        <v>#DIV/0!</v>
      </c>
      <c r="L128" s="96" t="e">
        <f t="shared" si="25"/>
        <v>#DIV/0!</v>
      </c>
      <c r="M128" s="96" t="e">
        <f t="shared" si="25"/>
        <v>#DIV/0!</v>
      </c>
      <c r="N128" s="96" t="e">
        <f t="shared" si="25"/>
        <v>#DIV/0!</v>
      </c>
      <c r="O128" s="96" t="e">
        <f t="shared" si="25"/>
        <v>#DIV/0!</v>
      </c>
      <c r="P128" s="96" t="e">
        <f t="shared" si="25"/>
        <v>#DIV/0!</v>
      </c>
      <c r="Q128" s="96" t="e">
        <f t="shared" si="25"/>
        <v>#DIV/0!</v>
      </c>
      <c r="R128" s="97" t="e">
        <f t="shared" si="25"/>
        <v>#DIV/0!</v>
      </c>
    </row>
    <row r="129" spans="1:18" s="2" customFormat="1" ht="16.5" customHeight="1" thickBot="1" x14ac:dyDescent="0.3">
      <c r="A129" s="40"/>
      <c r="B129" s="8"/>
      <c r="C129" s="40"/>
      <c r="D129" s="40"/>
      <c r="E129" s="40"/>
      <c r="F129" s="40"/>
      <c r="G129" s="40"/>
      <c r="H129" s="40"/>
      <c r="I129" s="40"/>
      <c r="J129" s="40"/>
      <c r="K129" s="40"/>
      <c r="L129" s="40"/>
      <c r="M129" s="40"/>
      <c r="N129" s="40"/>
      <c r="O129" s="40"/>
      <c r="P129" s="40"/>
      <c r="Q129" s="40"/>
      <c r="R129" s="40"/>
    </row>
    <row r="130" spans="1:18" s="2" customFormat="1" ht="29.25" customHeight="1" thickBot="1" x14ac:dyDescent="0.3">
      <c r="A130" s="4"/>
      <c r="B130" s="171" t="s">
        <v>33</v>
      </c>
      <c r="C130" s="172"/>
      <c r="D130" s="172"/>
      <c r="E130" s="172"/>
      <c r="F130" s="172"/>
      <c r="G130" s="172"/>
      <c r="H130" s="172"/>
      <c r="I130" s="172"/>
      <c r="J130" s="172"/>
      <c r="K130" s="172"/>
      <c r="L130" s="172"/>
      <c r="M130" s="172"/>
      <c r="N130" s="172"/>
      <c r="O130" s="172"/>
      <c r="P130" s="172"/>
      <c r="Q130" s="172"/>
      <c r="R130" s="173"/>
    </row>
    <row r="131" spans="1:18" s="1" customFormat="1" ht="15.75" thickBot="1" x14ac:dyDescent="0.3">
      <c r="A131" s="4"/>
    </row>
    <row r="132" spans="1:18" ht="15.75" thickBot="1" x14ac:dyDescent="0.3">
      <c r="A132" s="4"/>
      <c r="B132" s="174" t="s">
        <v>29</v>
      </c>
      <c r="C132" s="175"/>
      <c r="D132" s="175"/>
      <c r="E132" s="175"/>
      <c r="F132" s="175"/>
      <c r="G132" s="175"/>
      <c r="H132" s="175"/>
      <c r="I132" s="175"/>
      <c r="J132" s="175"/>
      <c r="K132" s="175"/>
      <c r="L132" s="175"/>
      <c r="M132" s="175"/>
      <c r="N132" s="175"/>
      <c r="O132" s="175"/>
      <c r="P132" s="175"/>
      <c r="Q132" s="175"/>
      <c r="R132" s="176"/>
    </row>
    <row r="133" spans="1:18" ht="15.75" thickBot="1" x14ac:dyDescent="0.3">
      <c r="A133" s="4"/>
      <c r="B133" s="16" t="s">
        <v>15</v>
      </c>
      <c r="C133" s="41">
        <v>2010</v>
      </c>
      <c r="D133" s="42">
        <v>2011</v>
      </c>
      <c r="E133" s="42">
        <v>2012</v>
      </c>
      <c r="F133" s="42">
        <v>2013</v>
      </c>
      <c r="G133" s="42">
        <v>2014</v>
      </c>
      <c r="H133" s="42">
        <v>2015</v>
      </c>
      <c r="I133" s="42">
        <v>2016</v>
      </c>
      <c r="J133" s="42">
        <v>2017</v>
      </c>
      <c r="K133" s="42">
        <v>2018</v>
      </c>
      <c r="L133" s="42">
        <v>2019</v>
      </c>
      <c r="M133" s="42">
        <v>2020</v>
      </c>
      <c r="N133" s="42">
        <v>2021</v>
      </c>
      <c r="O133" s="42">
        <v>2022</v>
      </c>
      <c r="P133" s="42">
        <v>2023</v>
      </c>
      <c r="Q133" s="42">
        <v>2024</v>
      </c>
      <c r="R133" s="43">
        <v>2025</v>
      </c>
    </row>
    <row r="134" spans="1:18" x14ac:dyDescent="0.25">
      <c r="A134" s="4"/>
      <c r="B134" s="98" t="s">
        <v>25</v>
      </c>
      <c r="C134" s="64">
        <f t="shared" ref="C134:R134" si="26">C20</f>
        <v>0</v>
      </c>
      <c r="D134" s="65">
        <f t="shared" si="26"/>
        <v>4603019</v>
      </c>
      <c r="E134" s="65">
        <f t="shared" si="26"/>
        <v>4385010</v>
      </c>
      <c r="F134" s="65">
        <f t="shared" si="26"/>
        <v>4498818</v>
      </c>
      <c r="G134" s="65">
        <f t="shared" si="26"/>
        <v>4492854</v>
      </c>
      <c r="H134" s="65">
        <f t="shared" si="26"/>
        <v>4771767</v>
      </c>
      <c r="I134" s="65">
        <f t="shared" si="26"/>
        <v>5204321</v>
      </c>
      <c r="J134" s="65">
        <f t="shared" si="26"/>
        <v>5179045</v>
      </c>
      <c r="K134" s="65">
        <f t="shared" si="26"/>
        <v>5226327</v>
      </c>
      <c r="L134" s="65">
        <f t="shared" si="26"/>
        <v>5306613</v>
      </c>
      <c r="M134" s="65">
        <f t="shared" si="26"/>
        <v>5077707</v>
      </c>
      <c r="N134" s="65">
        <f t="shared" si="26"/>
        <v>5034059</v>
      </c>
      <c r="O134" s="65">
        <f t="shared" si="26"/>
        <v>4826401</v>
      </c>
      <c r="P134" s="65">
        <f t="shared" si="26"/>
        <v>4832067</v>
      </c>
      <c r="Q134" s="65">
        <f t="shared" si="26"/>
        <v>4773899</v>
      </c>
      <c r="R134" s="66">
        <f t="shared" si="26"/>
        <v>1524192</v>
      </c>
    </row>
    <row r="135" spans="1:18" ht="15.75" thickBot="1" x14ac:dyDescent="0.3">
      <c r="A135" s="4"/>
      <c r="B135" s="99" t="s">
        <v>30</v>
      </c>
      <c r="C135" s="73">
        <f>Electricité!C127</f>
        <v>0</v>
      </c>
      <c r="D135" s="56">
        <f>Electricité!D127</f>
        <v>0</v>
      </c>
      <c r="E135" s="56">
        <f>Electricité!E127</f>
        <v>0</v>
      </c>
      <c r="F135" s="56">
        <f>Electricité!F127</f>
        <v>0</v>
      </c>
      <c r="G135" s="56">
        <f>Electricité!G127</f>
        <v>0</v>
      </c>
      <c r="H135" s="56">
        <f>Electricité!H127</f>
        <v>0</v>
      </c>
      <c r="I135" s="56">
        <f>Electricité!I127</f>
        <v>0</v>
      </c>
      <c r="J135" s="56">
        <f>Electricité!J127</f>
        <v>0</v>
      </c>
      <c r="K135" s="56">
        <f>Electricité!K127</f>
        <v>0</v>
      </c>
      <c r="L135" s="56">
        <f>Electricité!L127</f>
        <v>0</v>
      </c>
      <c r="M135" s="56">
        <f>Electricité!M127</f>
        <v>0</v>
      </c>
      <c r="N135" s="56">
        <f>Electricité!N127</f>
        <v>0</v>
      </c>
      <c r="O135" s="56">
        <f>Electricité!O127</f>
        <v>0</v>
      </c>
      <c r="P135" s="56">
        <f>Electricité!P127</f>
        <v>0</v>
      </c>
      <c r="Q135" s="56">
        <f>Electricité!Q127</f>
        <v>0</v>
      </c>
      <c r="R135" s="51">
        <f>Electricité!R127</f>
        <v>0</v>
      </c>
    </row>
    <row r="136" spans="1:18" x14ac:dyDescent="0.25">
      <c r="A136" s="33"/>
      <c r="B136" s="177" t="s">
        <v>26</v>
      </c>
      <c r="C136" s="67">
        <f t="shared" ref="C136:R136" si="27">C134-C135</f>
        <v>0</v>
      </c>
      <c r="D136" s="68">
        <f t="shared" si="27"/>
        <v>4603019</v>
      </c>
      <c r="E136" s="68">
        <f t="shared" si="27"/>
        <v>4385010</v>
      </c>
      <c r="F136" s="68">
        <f t="shared" si="27"/>
        <v>4498818</v>
      </c>
      <c r="G136" s="68">
        <f t="shared" si="27"/>
        <v>4492854</v>
      </c>
      <c r="H136" s="68">
        <f t="shared" si="27"/>
        <v>4771767</v>
      </c>
      <c r="I136" s="68">
        <f t="shared" si="27"/>
        <v>5204321</v>
      </c>
      <c r="J136" s="68">
        <f t="shared" si="27"/>
        <v>5179045</v>
      </c>
      <c r="K136" s="68">
        <f t="shared" si="27"/>
        <v>5226327</v>
      </c>
      <c r="L136" s="68">
        <f t="shared" si="27"/>
        <v>5306613</v>
      </c>
      <c r="M136" s="68">
        <f t="shared" si="27"/>
        <v>5077707</v>
      </c>
      <c r="N136" s="68">
        <f t="shared" si="27"/>
        <v>5034059</v>
      </c>
      <c r="O136" s="68">
        <f t="shared" si="27"/>
        <v>4826401</v>
      </c>
      <c r="P136" s="68">
        <f t="shared" si="27"/>
        <v>4832067</v>
      </c>
      <c r="Q136" s="68">
        <f t="shared" si="27"/>
        <v>4773899</v>
      </c>
      <c r="R136" s="69">
        <f t="shared" si="27"/>
        <v>1524192</v>
      </c>
    </row>
    <row r="137" spans="1:18" ht="15.75" thickBot="1" x14ac:dyDescent="0.3">
      <c r="A137" s="4"/>
      <c r="B137" s="178"/>
      <c r="C137" s="63" t="e">
        <f t="shared" ref="C137:R137" si="28">1-(C135/C134)</f>
        <v>#DIV/0!</v>
      </c>
      <c r="D137" s="61">
        <f t="shared" si="28"/>
        <v>1</v>
      </c>
      <c r="E137" s="61">
        <f t="shared" si="28"/>
        <v>1</v>
      </c>
      <c r="F137" s="61">
        <f t="shared" si="28"/>
        <v>1</v>
      </c>
      <c r="G137" s="61">
        <f t="shared" si="28"/>
        <v>1</v>
      </c>
      <c r="H137" s="61">
        <f t="shared" si="28"/>
        <v>1</v>
      </c>
      <c r="I137" s="61">
        <f t="shared" si="28"/>
        <v>1</v>
      </c>
      <c r="J137" s="61">
        <f t="shared" si="28"/>
        <v>1</v>
      </c>
      <c r="K137" s="61">
        <f t="shared" si="28"/>
        <v>1</v>
      </c>
      <c r="L137" s="61">
        <f t="shared" si="28"/>
        <v>1</v>
      </c>
      <c r="M137" s="61">
        <f t="shared" si="28"/>
        <v>1</v>
      </c>
      <c r="N137" s="61">
        <f t="shared" si="28"/>
        <v>1</v>
      </c>
      <c r="O137" s="61">
        <f t="shared" si="28"/>
        <v>1</v>
      </c>
      <c r="P137" s="61">
        <f t="shared" si="28"/>
        <v>1</v>
      </c>
      <c r="Q137" s="61">
        <f t="shared" si="28"/>
        <v>1</v>
      </c>
      <c r="R137" s="62">
        <f t="shared" si="28"/>
        <v>1</v>
      </c>
    </row>
    <row r="138" spans="1:18" x14ac:dyDescent="0.25">
      <c r="A138" s="4"/>
      <c r="C138" s="94"/>
      <c r="D138" s="32"/>
      <c r="E138" s="32"/>
      <c r="F138" s="32"/>
      <c r="G138" s="32"/>
      <c r="H138" s="32"/>
      <c r="I138" s="32"/>
      <c r="J138" s="32"/>
      <c r="K138" s="32"/>
      <c r="L138" s="32"/>
      <c r="M138" s="32"/>
      <c r="N138" s="32"/>
      <c r="O138" s="32"/>
      <c r="P138" s="32"/>
      <c r="Q138" s="32"/>
      <c r="R138" s="32"/>
    </row>
    <row r="139" spans="1:18" x14ac:dyDescent="0.25">
      <c r="A139" s="4"/>
      <c r="C139" s="32"/>
      <c r="D139" s="32"/>
      <c r="E139" s="32"/>
      <c r="F139" s="32"/>
      <c r="G139" s="32"/>
      <c r="H139" s="32"/>
      <c r="I139" s="32"/>
      <c r="J139" s="32"/>
      <c r="K139" s="32"/>
      <c r="L139" s="32"/>
      <c r="M139" s="32"/>
      <c r="N139" s="32"/>
      <c r="O139" s="32"/>
      <c r="P139" s="32"/>
      <c r="Q139" s="32"/>
      <c r="R139" s="32"/>
    </row>
    <row r="140" spans="1:18" x14ac:dyDescent="0.25">
      <c r="A140" s="4"/>
      <c r="C140" s="32"/>
      <c r="D140" s="32"/>
      <c r="E140" s="32"/>
      <c r="F140" s="32"/>
      <c r="G140" s="32"/>
      <c r="H140" s="32"/>
      <c r="I140" s="32"/>
      <c r="J140" s="32"/>
      <c r="K140" s="32"/>
      <c r="L140" s="32"/>
      <c r="M140" s="32"/>
      <c r="N140" s="32"/>
      <c r="O140" s="32"/>
      <c r="P140" s="32"/>
      <c r="Q140" s="32"/>
      <c r="R140" s="32"/>
    </row>
    <row r="141" spans="1:18" x14ac:dyDescent="0.25">
      <c r="A141" s="4"/>
      <c r="C141" s="32"/>
      <c r="D141" s="32"/>
      <c r="E141" s="32"/>
      <c r="F141" s="32"/>
      <c r="G141" s="32"/>
      <c r="H141" s="32"/>
      <c r="I141" s="32"/>
      <c r="J141" s="32"/>
      <c r="K141" s="32"/>
      <c r="L141" s="32"/>
      <c r="M141" s="32"/>
      <c r="N141" s="32"/>
      <c r="O141" s="32"/>
      <c r="P141" s="32"/>
      <c r="Q141" s="32"/>
      <c r="R141" s="32"/>
    </row>
    <row r="142" spans="1:18" x14ac:dyDescent="0.25">
      <c r="A142" s="4"/>
      <c r="C142" s="32"/>
      <c r="D142" s="32"/>
      <c r="E142" s="32"/>
      <c r="F142" s="32"/>
      <c r="G142" s="32"/>
      <c r="H142" s="32"/>
      <c r="I142" s="32"/>
      <c r="J142" s="32"/>
      <c r="K142" s="32"/>
      <c r="L142" s="32"/>
      <c r="M142" s="32"/>
      <c r="N142" s="32"/>
      <c r="O142" s="32"/>
      <c r="P142" s="32"/>
      <c r="Q142" s="32"/>
      <c r="R142" s="32"/>
    </row>
    <row r="143" spans="1:18" x14ac:dyDescent="0.25">
      <c r="A143" s="4"/>
      <c r="C143" s="32"/>
      <c r="D143" s="32"/>
      <c r="E143" s="32"/>
      <c r="F143" s="32"/>
      <c r="G143" s="32"/>
      <c r="H143" s="32"/>
      <c r="I143" s="32"/>
      <c r="J143" s="32"/>
      <c r="K143" s="32"/>
      <c r="L143" s="32"/>
      <c r="M143" s="32"/>
      <c r="N143" s="32"/>
      <c r="O143" s="32"/>
      <c r="P143" s="32"/>
      <c r="Q143" s="32"/>
      <c r="R143" s="32"/>
    </row>
    <row r="144" spans="1:18" x14ac:dyDescent="0.25">
      <c r="A144" s="4"/>
      <c r="C144" s="32"/>
      <c r="D144" s="32"/>
      <c r="E144" s="32"/>
      <c r="F144" s="32"/>
      <c r="G144" s="32"/>
      <c r="H144" s="32"/>
      <c r="I144" s="32"/>
      <c r="J144" s="32"/>
      <c r="K144" s="32"/>
      <c r="L144" s="32"/>
      <c r="M144" s="32"/>
      <c r="N144" s="32"/>
      <c r="O144" s="32"/>
      <c r="P144" s="32"/>
      <c r="Q144" s="32"/>
      <c r="R144" s="32"/>
    </row>
    <row r="145" spans="1:18" x14ac:dyDescent="0.25">
      <c r="A145" s="4"/>
      <c r="C145" s="32"/>
      <c r="D145" s="32"/>
      <c r="E145" s="32"/>
      <c r="F145" s="32"/>
      <c r="G145" s="32"/>
      <c r="H145" s="32"/>
      <c r="I145" s="32"/>
      <c r="J145" s="32"/>
      <c r="K145" s="32"/>
      <c r="L145" s="32"/>
      <c r="M145" s="32"/>
      <c r="N145" s="32"/>
      <c r="O145" s="32"/>
      <c r="P145" s="32"/>
      <c r="Q145" s="32"/>
      <c r="R145" s="32"/>
    </row>
    <row r="146" spans="1:18" x14ac:dyDescent="0.25">
      <c r="A146" s="4"/>
      <c r="C146" s="32"/>
      <c r="D146" s="32"/>
      <c r="E146" s="32"/>
      <c r="F146" s="32"/>
      <c r="G146" s="32"/>
      <c r="H146" s="32"/>
      <c r="I146" s="32"/>
      <c r="J146" s="32"/>
      <c r="K146" s="32"/>
      <c r="L146" s="32"/>
      <c r="M146" s="32"/>
      <c r="N146" s="32"/>
      <c r="O146" s="32"/>
      <c r="P146" s="32"/>
      <c r="Q146" s="32"/>
      <c r="R146" s="32"/>
    </row>
    <row r="147" spans="1:18" x14ac:dyDescent="0.25">
      <c r="A147" s="4"/>
      <c r="C147" s="32"/>
      <c r="D147" s="32"/>
      <c r="E147" s="32"/>
      <c r="F147" s="32"/>
      <c r="G147" s="32"/>
      <c r="H147" s="32"/>
      <c r="I147" s="32"/>
      <c r="J147" s="32"/>
      <c r="K147" s="32"/>
      <c r="L147" s="32"/>
      <c r="M147" s="32"/>
      <c r="N147" s="32"/>
      <c r="O147" s="32"/>
      <c r="P147" s="32"/>
      <c r="Q147" s="32"/>
      <c r="R147" s="32"/>
    </row>
    <row r="148" spans="1:18" x14ac:dyDescent="0.25">
      <c r="A148" s="4"/>
      <c r="C148" s="32"/>
      <c r="D148" s="32"/>
      <c r="E148" s="32"/>
      <c r="F148" s="32"/>
      <c r="G148" s="32"/>
      <c r="H148" s="32"/>
      <c r="I148" s="32"/>
      <c r="J148" s="32"/>
      <c r="K148" s="32"/>
      <c r="L148" s="32"/>
      <c r="M148" s="32"/>
      <c r="N148" s="32"/>
      <c r="O148" s="32"/>
      <c r="P148" s="32"/>
      <c r="Q148" s="32"/>
      <c r="R148" s="32"/>
    </row>
    <row r="149" spans="1:18" x14ac:dyDescent="0.25">
      <c r="A149" s="4"/>
      <c r="C149" s="32"/>
      <c r="D149" s="32"/>
      <c r="E149" s="32"/>
      <c r="F149" s="32"/>
      <c r="G149" s="32"/>
      <c r="H149" s="32"/>
      <c r="I149" s="32"/>
      <c r="J149" s="32"/>
      <c r="K149" s="32"/>
      <c r="L149" s="32"/>
      <c r="M149" s="32"/>
      <c r="N149" s="32"/>
      <c r="O149" s="32"/>
      <c r="P149" s="32"/>
      <c r="Q149" s="32"/>
      <c r="R149" s="32"/>
    </row>
    <row r="150" spans="1:18" x14ac:dyDescent="0.25">
      <c r="A150" s="4"/>
      <c r="C150" s="32"/>
      <c r="D150" s="32"/>
      <c r="E150" s="32"/>
      <c r="F150" s="32"/>
      <c r="G150" s="32"/>
      <c r="H150" s="32"/>
      <c r="I150" s="32"/>
      <c r="J150" s="32"/>
      <c r="K150" s="32"/>
      <c r="L150" s="32"/>
      <c r="M150" s="32"/>
      <c r="N150" s="32"/>
      <c r="O150" s="32"/>
      <c r="P150" s="32"/>
      <c r="Q150" s="32"/>
      <c r="R150" s="32"/>
    </row>
    <row r="151" spans="1:18" x14ac:dyDescent="0.25">
      <c r="A151" s="4"/>
      <c r="C151" s="32"/>
      <c r="D151" s="32"/>
      <c r="E151" s="32"/>
      <c r="F151" s="32"/>
      <c r="G151" s="32"/>
      <c r="H151" s="32"/>
      <c r="I151" s="32"/>
      <c r="J151" s="32"/>
      <c r="K151" s="32"/>
      <c r="L151" s="32"/>
      <c r="M151" s="32"/>
      <c r="N151" s="32"/>
      <c r="O151" s="32"/>
      <c r="P151" s="32"/>
      <c r="Q151" s="32"/>
      <c r="R151" s="32"/>
    </row>
    <row r="152" spans="1:18" x14ac:dyDescent="0.25">
      <c r="A152" s="4"/>
      <c r="C152" s="32"/>
      <c r="D152" s="32"/>
      <c r="E152" s="32"/>
      <c r="F152" s="32"/>
      <c r="G152" s="32"/>
      <c r="H152" s="32"/>
      <c r="I152" s="32"/>
      <c r="J152" s="32"/>
      <c r="K152" s="32"/>
      <c r="L152" s="32"/>
      <c r="M152" s="32"/>
      <c r="N152" s="32"/>
      <c r="O152" s="32"/>
      <c r="P152" s="32"/>
      <c r="Q152" s="32"/>
      <c r="R152" s="32"/>
    </row>
    <row r="153" spans="1:18" x14ac:dyDescent="0.25">
      <c r="A153" s="34"/>
      <c r="B153" s="20"/>
      <c r="C153" s="34"/>
      <c r="D153" s="34"/>
      <c r="E153" s="34"/>
      <c r="F153" s="34"/>
      <c r="G153" s="34"/>
      <c r="H153" s="34"/>
      <c r="I153" s="34"/>
      <c r="J153" s="34"/>
      <c r="K153" s="34"/>
      <c r="L153" s="34"/>
      <c r="M153" s="34"/>
      <c r="N153" s="34"/>
      <c r="O153" s="34"/>
      <c r="P153" s="34"/>
      <c r="Q153" s="34"/>
      <c r="R153" s="34"/>
    </row>
    <row r="154" spans="1:18" x14ac:dyDescent="0.25">
      <c r="A154" s="2"/>
      <c r="B154" s="21"/>
      <c r="C154" s="12"/>
      <c r="D154" s="12"/>
      <c r="E154" s="12"/>
      <c r="F154" s="12"/>
      <c r="G154" s="12"/>
      <c r="H154" s="12"/>
      <c r="I154" s="12"/>
      <c r="J154" s="12"/>
      <c r="K154" s="5"/>
      <c r="L154" s="5"/>
      <c r="M154" s="5"/>
      <c r="N154" s="5"/>
      <c r="O154" s="5"/>
      <c r="P154" s="5"/>
      <c r="Q154" s="5"/>
      <c r="R154" s="2"/>
    </row>
    <row r="155" spans="1:18" x14ac:dyDescent="0.25">
      <c r="A155" s="2"/>
      <c r="B155" s="22"/>
      <c r="C155" s="6"/>
      <c r="D155" s="11"/>
      <c r="E155" s="11"/>
      <c r="F155" s="11"/>
      <c r="G155" s="11"/>
      <c r="H155" s="11"/>
      <c r="I155" s="11"/>
      <c r="J155" s="2"/>
      <c r="K155" s="2"/>
      <c r="L155" s="2"/>
      <c r="M155" s="2"/>
      <c r="N155" s="2"/>
      <c r="O155" s="2"/>
      <c r="P155" s="2"/>
      <c r="Q155" s="2"/>
      <c r="R155" s="2"/>
    </row>
    <row r="156" spans="1:18" x14ac:dyDescent="0.25">
      <c r="A156" s="2"/>
      <c r="B156" s="22"/>
      <c r="C156" s="13"/>
      <c r="D156" s="13"/>
      <c r="E156" s="13"/>
      <c r="F156" s="13"/>
      <c r="G156" s="13"/>
      <c r="H156" s="13"/>
      <c r="I156" s="13"/>
      <c r="J156" s="2"/>
      <c r="K156" s="2"/>
      <c r="L156" s="2"/>
      <c r="M156" s="2"/>
      <c r="N156" s="2"/>
      <c r="O156" s="2"/>
      <c r="P156" s="2"/>
      <c r="Q156" s="2"/>
      <c r="R156" s="2"/>
    </row>
    <row r="157" spans="1:18" x14ac:dyDescent="0.25">
      <c r="A157" s="2"/>
      <c r="B157" s="22"/>
      <c r="C157" s="13"/>
      <c r="D157" s="13"/>
      <c r="E157" s="13"/>
      <c r="F157" s="13"/>
      <c r="G157" s="13"/>
      <c r="H157" s="13"/>
      <c r="I157" s="13"/>
      <c r="J157" s="2"/>
      <c r="K157" s="2"/>
      <c r="L157" s="2"/>
      <c r="M157" s="2"/>
      <c r="N157" s="2"/>
      <c r="O157" s="2"/>
      <c r="P157" s="2"/>
      <c r="Q157" s="2"/>
      <c r="R157" s="2"/>
    </row>
    <row r="158" spans="1:18" x14ac:dyDescent="0.25">
      <c r="A158" s="2"/>
      <c r="B158" s="22"/>
      <c r="C158" s="13"/>
      <c r="D158" s="13"/>
      <c r="E158" s="13"/>
      <c r="F158" s="13"/>
      <c r="G158" s="13"/>
      <c r="H158" s="13"/>
      <c r="I158" s="13"/>
      <c r="J158" s="2"/>
      <c r="K158" s="2"/>
      <c r="L158" s="2"/>
      <c r="M158" s="2"/>
      <c r="N158" s="2"/>
      <c r="O158" s="2"/>
      <c r="P158" s="2"/>
      <c r="Q158" s="2"/>
      <c r="R158" s="2"/>
    </row>
    <row r="159" spans="1:18" x14ac:dyDescent="0.25">
      <c r="A159" s="2"/>
      <c r="B159" s="22"/>
      <c r="C159" s="5"/>
      <c r="D159" s="5"/>
      <c r="E159" s="5"/>
      <c r="F159" s="5"/>
      <c r="G159" s="5"/>
      <c r="H159" s="5"/>
      <c r="I159" s="5"/>
      <c r="J159" s="2"/>
      <c r="K159" s="2"/>
      <c r="L159" s="2"/>
      <c r="M159" s="2"/>
      <c r="N159" s="2"/>
      <c r="O159" s="2"/>
      <c r="P159" s="2"/>
      <c r="Q159" s="2"/>
      <c r="R159" s="2"/>
    </row>
    <row r="160" spans="1:18" x14ac:dyDescent="0.25">
      <c r="A160" s="14"/>
      <c r="B160" s="23"/>
      <c r="C160" s="14"/>
      <c r="D160" s="14"/>
      <c r="E160" s="14"/>
      <c r="F160" s="14"/>
      <c r="G160" s="14"/>
      <c r="H160" s="14"/>
      <c r="I160" s="14"/>
      <c r="J160" s="14"/>
      <c r="K160" s="14"/>
      <c r="L160" s="14"/>
      <c r="M160" s="14"/>
      <c r="N160" s="14"/>
      <c r="O160" s="14"/>
      <c r="P160" s="14"/>
      <c r="Q160" s="14"/>
      <c r="R160" s="14"/>
    </row>
    <row r="161" spans="1:18" x14ac:dyDescent="0.25">
      <c r="A161" s="14"/>
      <c r="B161" s="23"/>
      <c r="C161" s="14"/>
      <c r="D161" s="14"/>
      <c r="E161" s="14"/>
      <c r="F161" s="14"/>
      <c r="G161" s="14"/>
      <c r="H161" s="14"/>
      <c r="I161" s="14"/>
      <c r="J161" s="14"/>
      <c r="K161" s="14"/>
      <c r="L161" s="14"/>
      <c r="M161" s="14"/>
      <c r="N161" s="14"/>
      <c r="O161" s="14"/>
      <c r="P161" s="14"/>
      <c r="Q161" s="14"/>
      <c r="R161" s="14"/>
    </row>
    <row r="177" spans="3:10" x14ac:dyDescent="0.25">
      <c r="C177" s="3"/>
      <c r="D177" s="3"/>
      <c r="E177" s="3"/>
      <c r="F177" s="3"/>
      <c r="G177" s="3"/>
      <c r="H177" s="3"/>
      <c r="I177" s="3"/>
      <c r="J177" s="3"/>
    </row>
    <row r="178" spans="3:10" x14ac:dyDescent="0.25">
      <c r="C178" s="3"/>
      <c r="D178" s="3"/>
      <c r="E178" s="3"/>
      <c r="F178" s="3"/>
      <c r="G178" s="3"/>
      <c r="H178" s="3"/>
      <c r="I178" s="3"/>
      <c r="J178" s="3"/>
    </row>
    <row r="179" spans="3:10" x14ac:dyDescent="0.25">
      <c r="C179" s="3"/>
      <c r="D179" s="3"/>
      <c r="E179" s="3"/>
      <c r="F179" s="3"/>
      <c r="G179" s="3"/>
      <c r="H179" s="3"/>
      <c r="I179" s="3"/>
      <c r="J179" s="3"/>
    </row>
    <row r="180" spans="3:10" x14ac:dyDescent="0.25">
      <c r="C180" s="3"/>
      <c r="D180" s="3"/>
      <c r="E180" s="3"/>
      <c r="F180" s="3"/>
      <c r="G180" s="3"/>
      <c r="H180" s="3"/>
      <c r="I180" s="3"/>
      <c r="J180" s="3"/>
    </row>
    <row r="181" spans="3:10" x14ac:dyDescent="0.25">
      <c r="C181" s="3"/>
      <c r="D181" s="3"/>
      <c r="E181" s="3"/>
      <c r="F181" s="3"/>
      <c r="G181" s="3"/>
      <c r="H181" s="3"/>
      <c r="I181" s="3"/>
      <c r="J181" s="3"/>
    </row>
    <row r="182" spans="3:10" x14ac:dyDescent="0.25">
      <c r="C182" s="3"/>
      <c r="D182" s="3"/>
      <c r="E182" s="3"/>
      <c r="F182" s="3"/>
      <c r="G182" s="3"/>
      <c r="H182" s="3"/>
      <c r="I182" s="3"/>
      <c r="J182" s="3"/>
    </row>
    <row r="183" spans="3:10" x14ac:dyDescent="0.25">
      <c r="C183" s="3"/>
      <c r="D183" s="3"/>
      <c r="E183" s="3"/>
      <c r="F183" s="3"/>
      <c r="G183" s="3"/>
      <c r="H183" s="3"/>
      <c r="I183" s="3"/>
      <c r="J183" s="3"/>
    </row>
    <row r="184" spans="3:10" x14ac:dyDescent="0.25">
      <c r="C184" s="3"/>
      <c r="D184" s="3"/>
      <c r="E184" s="3"/>
      <c r="F184" s="3"/>
      <c r="G184" s="3"/>
      <c r="H184" s="3"/>
      <c r="I184" s="3"/>
      <c r="J184" s="3"/>
    </row>
    <row r="186" spans="3:10" x14ac:dyDescent="0.25">
      <c r="C186" s="3"/>
      <c r="D186" s="3"/>
      <c r="E186" s="3"/>
      <c r="F186" s="3"/>
      <c r="G186" s="3"/>
      <c r="H186" s="3"/>
      <c r="I186" s="3"/>
    </row>
  </sheetData>
  <mergeCells count="15">
    <mergeCell ref="B2:R2"/>
    <mergeCell ref="B6:R6"/>
    <mergeCell ref="B28:R28"/>
    <mergeCell ref="B70:R70"/>
    <mergeCell ref="B49:R49"/>
    <mergeCell ref="B136:B137"/>
    <mergeCell ref="B132:R132"/>
    <mergeCell ref="B130:R130"/>
    <mergeCell ref="B92:R92"/>
    <mergeCell ref="B4:R4"/>
    <mergeCell ref="B94:R94"/>
    <mergeCell ref="B96:R96"/>
    <mergeCell ref="B98:R98"/>
    <mergeCell ref="B113:R113"/>
    <mergeCell ref="B85:B86"/>
  </mergeCells>
  <conditionalFormatting sqref="C157:I158">
    <cfRule type="colorScale" priority="29">
      <colorScale>
        <cfvo type="min"/>
        <cfvo type="percentile" val="50"/>
        <cfvo type="max"/>
        <color rgb="FF63BE7B"/>
        <color rgb="FFFCFCFF"/>
        <color rgb="FFF8696B"/>
      </colorScale>
    </cfRule>
  </conditionalFormatting>
  <conditionalFormatting sqref="C154:J154">
    <cfRule type="colorScale" priority="21">
      <colorScale>
        <cfvo type="min"/>
        <cfvo type="percentile" val="50"/>
        <cfvo type="max"/>
        <color rgb="FF63BE7B"/>
        <color rgb="FFFCFCFF"/>
        <color rgb="FFF8696B"/>
      </colorScale>
    </cfRule>
  </conditionalFormatting>
  <conditionalFormatting sqref="C42:R42">
    <cfRule type="colorScale" priority="9">
      <colorScale>
        <cfvo type="min"/>
        <cfvo type="percentile" val="50"/>
        <cfvo type="max"/>
        <color rgb="FF63BE7B"/>
        <color rgb="FFFCFCFF"/>
        <color rgb="FFF8696B"/>
      </colorScale>
    </cfRule>
  </conditionalFormatting>
  <conditionalFormatting sqref="C84:R84">
    <cfRule type="colorScale" priority="4">
      <colorScale>
        <cfvo type="min"/>
        <cfvo type="percentile" val="50"/>
        <cfvo type="max"/>
        <color rgb="FF63BE7B"/>
        <color rgb="FFFCFCFF"/>
        <color rgb="FFF8696B"/>
      </colorScale>
    </cfRule>
  </conditionalFormatting>
  <conditionalFormatting sqref="D84:R84">
    <cfRule type="colorScale" priority="7">
      <colorScale>
        <cfvo type="min"/>
        <cfvo type="percentile" val="50"/>
        <cfvo type="max"/>
        <color rgb="FF63BE7B"/>
        <color rgb="FFFCFCFF"/>
        <color rgb="FFF8696B"/>
      </colorScale>
    </cfRule>
  </conditionalFormatting>
  <conditionalFormatting sqref="C85:R86">
    <cfRule type="colorScale" priority="6">
      <colorScale>
        <cfvo type="min"/>
        <cfvo type="percentile" val="50"/>
        <cfvo type="max"/>
        <color rgb="FF63BE7B"/>
        <color rgb="FFFCFCFF"/>
        <color rgb="FFF8696B"/>
      </colorScale>
    </cfRule>
  </conditionalFormatting>
  <conditionalFormatting sqref="C84">
    <cfRule type="colorScale" priority="5">
      <colorScale>
        <cfvo type="min"/>
        <cfvo type="percentile" val="50"/>
        <cfvo type="max"/>
        <color rgb="FF63BE7B"/>
        <color rgb="FFFCFCFF"/>
        <color rgb="FFF8696B"/>
      </colorScale>
    </cfRule>
  </conditionalFormatting>
  <conditionalFormatting sqref="C20:R21">
    <cfRule type="colorScale" priority="52">
      <colorScale>
        <cfvo type="min"/>
        <cfvo type="percentile" val="50"/>
        <cfvo type="max"/>
        <color rgb="FF63BE7B"/>
        <color rgb="FFFCFCFF"/>
        <color rgb="FFF8696B"/>
      </colorScale>
    </cfRule>
  </conditionalFormatting>
  <conditionalFormatting sqref="C63:R63">
    <cfRule type="colorScale" priority="2">
      <colorScale>
        <cfvo type="min"/>
        <cfvo type="percentile" val="50"/>
        <cfvo type="max"/>
        <color rgb="FF63BE7B"/>
        <color rgb="FFFCFCFF"/>
        <color rgb="FFF8696B"/>
      </colorScale>
    </cfRule>
  </conditionalFormatting>
  <conditionalFormatting sqref="C127:R127">
    <cfRule type="colorScale" priority="1">
      <colorScale>
        <cfvo type="min"/>
        <cfvo type="percentile" val="50"/>
        <cfvo type="max"/>
        <color rgb="FF63BE7B"/>
        <color rgb="FFFCFCFF"/>
        <color rgb="FFF8696B"/>
      </colorScale>
    </cfRule>
  </conditionalFormatting>
  <pageMargins left="0.7" right="0.7" top="0.75" bottom="0.75" header="0.3" footer="0.3"/>
  <pageSetup paperSize="9" orientation="portrait" r:id="rId1"/>
  <drawing r:id="rId2"/>
  <extLst>
    <ext xmlns:x14="http://schemas.microsoft.com/office/spreadsheetml/2009/9/main" uri="{05C60535-1F16-4fd2-B633-F4F36F0B64E0}">
      <x14:sparklineGroups xmlns:xm="http://schemas.microsoft.com/office/excel/2006/main">
        <x14:sparklineGroup manualMax="0" manualMin="0" displayEmptyCellsAs="gap" xr2:uid="{00000000-0003-0000-0800-000000000000}">
          <x14:colorSeries rgb="FF0070C0"/>
          <x14:colorNegative rgb="FF000000"/>
          <x14:colorAxis rgb="FF000000"/>
          <x14:colorMarkers rgb="FF000000"/>
          <x14:colorFirst rgb="FF000000"/>
          <x14:colorLast rgb="FF000000"/>
          <x14:colorHigh rgb="FF000000"/>
          <x14:colorLow rgb="FF000000"/>
          <x14:sparklines>
            <x14:sparkline>
              <xm:f>Electricité!C154:J154</xm:f>
              <xm:sqref>A154</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Electricité</vt:lpstr>
    </vt:vector>
  </TitlesOfParts>
  <Company>CHU-NANTES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STENGER Edouard</dc:creator>
  <cp:lastModifiedBy>vandamme david</cp:lastModifiedBy>
  <dcterms:created xsi:type="dcterms:W3CDTF">2021-06-28T09:01:14Z</dcterms:created>
  <dcterms:modified xsi:type="dcterms:W3CDTF">2025-06-17T08:15:05Z</dcterms:modified>
</cp:coreProperties>
</file>